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Файлы пользователя\Downloads\"/>
    </mc:Choice>
  </mc:AlternateContent>
  <bookViews>
    <workbookView xWindow="0" yWindow="0" windowWidth="28800" windowHeight="11445" tabRatio="945" firstSheet="2" activeTab="8"/>
  </bookViews>
  <sheets>
    <sheet name="ЗачКар5" sheetId="36" state="hidden" r:id="rId1"/>
    <sheet name="ЗачКар10" sheetId="650" state="hidden" r:id="rId2"/>
    <sheet name="3" sheetId="1098" r:id="rId3"/>
    <sheet name="5" sheetId="1099" r:id="rId4"/>
    <sheet name="7" sheetId="1100" r:id="rId5"/>
    <sheet name="Нож 3м ФИНАЛ" sheetId="1101" r:id="rId6"/>
    <sheet name="Нож 5м ФИНАЛ" sheetId="1102" r:id="rId7"/>
    <sheet name="Нож 7м ФИНАЛ" sheetId="1103" r:id="rId8"/>
    <sheet name="Абс" sheetId="1097" r:id="rId9"/>
  </sheets>
  <externalReferences>
    <externalReference r:id="rId10"/>
  </externalReferences>
  <definedNames>
    <definedName name="_xlnm.Print_Area" localSheetId="1">ЗачКар10!$A$1:$O$43</definedName>
    <definedName name="_xlnm.Print_Area" localSheetId="0">ЗачКар5!$A$1:$O$43</definedName>
    <definedName name="_xlnm.Print_Area" localSheetId="5">'Нож 3м ФИНАЛ'!$A$1:$O$16</definedName>
    <definedName name="_xlnm.Print_Area" localSheetId="6">'Нож 5м ФИНАЛ'!$A$1:$O$16</definedName>
    <definedName name="_xlnm.Print_Area" localSheetId="7">'Нож 7м ФИНАЛ'!$A$1:$O$16</definedName>
  </definedNames>
  <calcPr calcId="152511"/>
</workbook>
</file>

<file path=xl/calcChain.xml><?xml version="1.0" encoding="utf-8"?>
<calcChain xmlns="http://schemas.openxmlformats.org/spreadsheetml/2006/main">
  <c r="M16" i="1103" l="1"/>
  <c r="B16" i="1103"/>
  <c r="M15" i="1103"/>
  <c r="B15" i="1103"/>
  <c r="M14" i="1103"/>
  <c r="B14" i="1103"/>
  <c r="M13" i="1103"/>
  <c r="B13" i="1103"/>
  <c r="M12" i="1103"/>
  <c r="B12" i="1103"/>
  <c r="M11" i="1103"/>
  <c r="B11" i="1103"/>
  <c r="M10" i="1103"/>
  <c r="B10" i="1103"/>
  <c r="M9" i="1103"/>
  <c r="N9" i="1103" s="1"/>
  <c r="B9" i="1103"/>
  <c r="B7" i="1103"/>
  <c r="A6" i="1103"/>
  <c r="A4" i="1103"/>
  <c r="A3" i="1103"/>
  <c r="A2" i="1103"/>
  <c r="M16" i="1102"/>
  <c r="B16" i="1102"/>
  <c r="M15" i="1102"/>
  <c r="B15" i="1102"/>
  <c r="M14" i="1102"/>
  <c r="B14" i="1102"/>
  <c r="M13" i="1102"/>
  <c r="B13" i="1102"/>
  <c r="M12" i="1102"/>
  <c r="B12" i="1102"/>
  <c r="M11" i="1102"/>
  <c r="B11" i="1102"/>
  <c r="M10" i="1102"/>
  <c r="N13" i="1102" s="1"/>
  <c r="B10" i="1102"/>
  <c r="M9" i="1102"/>
  <c r="B9" i="1102"/>
  <c r="B7" i="1102"/>
  <c r="A6" i="1102"/>
  <c r="A4" i="1102"/>
  <c r="A3" i="1102"/>
  <c r="A2" i="1102"/>
  <c r="M16" i="1101"/>
  <c r="B16" i="1101"/>
  <c r="M15" i="1101"/>
  <c r="B15" i="1101"/>
  <c r="M14" i="1101"/>
  <c r="B14" i="1101"/>
  <c r="M13" i="1101"/>
  <c r="B13" i="1101"/>
  <c r="M12" i="1101"/>
  <c r="B12" i="1101"/>
  <c r="M11" i="1101"/>
  <c r="B11" i="1101"/>
  <c r="M10" i="1101"/>
  <c r="B10" i="1101"/>
  <c r="M9" i="1101"/>
  <c r="B9" i="1101"/>
  <c r="B7" i="1101"/>
  <c r="A6" i="1101"/>
  <c r="A4" i="1101"/>
  <c r="A3" i="1101"/>
  <c r="A2" i="1101"/>
  <c r="I13" i="1100"/>
  <c r="C13" i="1100"/>
  <c r="I12" i="1100"/>
  <c r="C12" i="1100"/>
  <c r="I11" i="1100"/>
  <c r="C11" i="1100"/>
  <c r="I10" i="1100"/>
  <c r="C10" i="1100"/>
  <c r="I9" i="1100"/>
  <c r="C9" i="1100"/>
  <c r="A6" i="1100"/>
  <c r="A4" i="1100"/>
  <c r="A3" i="1100"/>
  <c r="A2" i="1100"/>
  <c r="I20" i="1099"/>
  <c r="C20" i="1099"/>
  <c r="I19" i="1099"/>
  <c r="C19" i="1099"/>
  <c r="I18" i="1099"/>
  <c r="C18" i="1099"/>
  <c r="I17" i="1099"/>
  <c r="C17" i="1099"/>
  <c r="I16" i="1099"/>
  <c r="C16" i="1099"/>
  <c r="I15" i="1099"/>
  <c r="C15" i="1099"/>
  <c r="I14" i="1099"/>
  <c r="C14" i="1099"/>
  <c r="I13" i="1099"/>
  <c r="C13" i="1099"/>
  <c r="I12" i="1099"/>
  <c r="C12" i="1099"/>
  <c r="I11" i="1099"/>
  <c r="C11" i="1099"/>
  <c r="I10" i="1099"/>
  <c r="C10" i="1099"/>
  <c r="I9" i="1099"/>
  <c r="J19" i="1099" s="1"/>
  <c r="C9" i="1099"/>
  <c r="A6" i="1099"/>
  <c r="A4" i="1099"/>
  <c r="A3" i="1099"/>
  <c r="A2" i="1099"/>
  <c r="I21" i="1098"/>
  <c r="C21" i="1098"/>
  <c r="I20" i="1098"/>
  <c r="C20" i="1098"/>
  <c r="I19" i="1098"/>
  <c r="C19" i="1098"/>
  <c r="I18" i="1098"/>
  <c r="C18" i="1098"/>
  <c r="I17" i="1098"/>
  <c r="C17" i="1098"/>
  <c r="I16" i="1098"/>
  <c r="C16" i="1098"/>
  <c r="I15" i="1098"/>
  <c r="C15" i="1098"/>
  <c r="I14" i="1098"/>
  <c r="C14" i="1098"/>
  <c r="I13" i="1098"/>
  <c r="C13" i="1098"/>
  <c r="I12" i="1098"/>
  <c r="C12" i="1098"/>
  <c r="I11" i="1098"/>
  <c r="C11" i="1098"/>
  <c r="I10" i="1098"/>
  <c r="C10" i="1098"/>
  <c r="I9" i="1098"/>
  <c r="C9" i="1098"/>
  <c r="A6" i="1098"/>
  <c r="A4" i="1098"/>
  <c r="A3" i="1098"/>
  <c r="A2" i="1098"/>
  <c r="J12" i="1100" l="1"/>
  <c r="J20" i="1098"/>
  <c r="J15" i="1098"/>
  <c r="J17" i="1098"/>
  <c r="N9" i="1101"/>
  <c r="J11" i="1098"/>
  <c r="J13" i="1098"/>
  <c r="J19" i="1098"/>
  <c r="J21" i="1098"/>
  <c r="J11" i="1099"/>
  <c r="J12" i="1099"/>
  <c r="J14" i="1099"/>
  <c r="J16" i="1099"/>
  <c r="J18" i="1099"/>
  <c r="J20" i="1099"/>
  <c r="J9" i="1099"/>
  <c r="J11" i="1100"/>
  <c r="J13" i="1100"/>
  <c r="N15" i="1101"/>
  <c r="N12" i="1101"/>
  <c r="N14" i="1101"/>
  <c r="N16" i="1101"/>
  <c r="N12" i="1102"/>
  <c r="N14" i="1102"/>
  <c r="N16" i="1102"/>
  <c r="N15" i="1103"/>
  <c r="N12" i="1103"/>
  <c r="N14" i="1103"/>
  <c r="N16" i="1103"/>
  <c r="N10" i="1102"/>
  <c r="N13" i="1101"/>
  <c r="N11" i="1102"/>
  <c r="N15" i="1102"/>
  <c r="N13" i="1103"/>
  <c r="N10" i="1101"/>
  <c r="N10" i="1103"/>
  <c r="N11" i="1101"/>
  <c r="N9" i="1102"/>
  <c r="N11" i="1103"/>
  <c r="J9" i="1100"/>
  <c r="J10" i="1100"/>
  <c r="J13" i="1099"/>
  <c r="J17" i="1099"/>
  <c r="J10" i="1099"/>
  <c r="J15" i="1099"/>
  <c r="J9" i="1098"/>
  <c r="J10" i="1098"/>
  <c r="J14" i="1098"/>
  <c r="J18" i="1098"/>
  <c r="J12" i="1098"/>
  <c r="J16" i="1098"/>
  <c r="D5" i="650" l="1"/>
  <c r="E4" i="650"/>
  <c r="E3" i="650"/>
  <c r="M1" i="650"/>
  <c r="M1" i="36"/>
  <c r="D5" i="36"/>
  <c r="E4" i="36"/>
  <c r="E3" i="36"/>
</calcChain>
</file>

<file path=xl/sharedStrings.xml><?xml version="1.0" encoding="utf-8"?>
<sst xmlns="http://schemas.openxmlformats.org/spreadsheetml/2006/main" count="194" uniqueCount="42">
  <si>
    <t xml:space="preserve">ПРОТОКОЛ </t>
  </si>
  <si>
    <t>№</t>
  </si>
  <si>
    <t>Ф.И.О.</t>
  </si>
  <si>
    <t>Сумма</t>
  </si>
  <si>
    <t>Место</t>
  </si>
  <si>
    <t>Очки</t>
  </si>
  <si>
    <t>Серии</t>
  </si>
  <si>
    <t xml:space="preserve">Этап: </t>
  </si>
  <si>
    <t>Чемпионат мира по Универсальному бою в дисциплине  "Спортивное метание ножа среди мужчин и женщин"</t>
  </si>
  <si>
    <t>15 - 17 декабря 2017 года, г. Москва</t>
  </si>
  <si>
    <t>5 метров - отборочный</t>
  </si>
  <si>
    <t>7 метров - отборочный</t>
  </si>
  <si>
    <t>Стенд</t>
  </si>
  <si>
    <t>ЗАЧЕТНАЯ  КАРТОЧКА</t>
  </si>
  <si>
    <t>Дата:</t>
  </si>
  <si>
    <r>
      <t>Наименование соревнования</t>
    </r>
    <r>
      <rPr>
        <b/>
        <sz val="10"/>
        <color theme="1"/>
        <rFont val="Times New Roman"/>
        <family val="1"/>
        <charset val="204"/>
      </rPr>
      <t>:</t>
    </r>
  </si>
  <si>
    <t xml:space="preserve">Место проведения:  </t>
  </si>
  <si>
    <t>Этап соревнований:</t>
  </si>
  <si>
    <t>Ф.И.О. спортсмена</t>
  </si>
  <si>
    <t>Результаты по сериям и с нарастающим итогом</t>
  </si>
  <si>
    <t>Итого</t>
  </si>
  <si>
    <t>Подпись спортсмена</t>
  </si>
  <si>
    <t>Судья на дистанции</t>
  </si>
  <si>
    <t>Подпись</t>
  </si>
  <si>
    <t>стенд</t>
  </si>
  <si>
    <t>-</t>
  </si>
  <si>
    <t xml:space="preserve">отбор - </t>
  </si>
  <si>
    <t>Давыдова Лариса Александровна</t>
  </si>
  <si>
    <t>Великая Анна Юрьевна</t>
  </si>
  <si>
    <t>5 метров  - Серии</t>
  </si>
  <si>
    <t>7 метров - Серии</t>
  </si>
  <si>
    <t>Дмитриева Венера Валерьевна</t>
  </si>
  <si>
    <t>Богданова Ирина Александровна</t>
  </si>
  <si>
    <t>Багаева Екатерина Владимировна</t>
  </si>
  <si>
    <t>Абсолютка Жен</t>
  </si>
  <si>
    <t>МУЖЧИНЫ</t>
  </si>
  <si>
    <t>3 метров - Серии</t>
  </si>
  <si>
    <t>Главный судья</t>
  </si>
  <si>
    <t>Спиркин В.С.</t>
  </si>
  <si>
    <t>Главный секретарь</t>
  </si>
  <si>
    <t>Фроловский А.В.</t>
  </si>
  <si>
    <t>3 метра - отборочный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</si>
</sst>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/>
    <xf numFmtId="0" fontId="0" fillId="0" borderId="7" xfId="0" applyBorder="1" applyAlignment="1"/>
    <xf numFmtId="0" fontId="8" fillId="0" borderId="0" xfId="0" applyFont="1" applyBorder="1" applyAlignment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Alignment="1"/>
    <xf numFmtId="0" fontId="6" fillId="0" borderId="0" xfId="0" quotePrefix="1" applyFont="1" applyFill="1" applyBorder="1" applyProtection="1">
      <protection locked="0"/>
    </xf>
    <xf numFmtId="0" fontId="6" fillId="0" borderId="0" xfId="0" applyFont="1" applyAlignment="1"/>
    <xf numFmtId="0" fontId="0" fillId="0" borderId="2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7" xfId="0" applyFill="1" applyBorder="1"/>
    <xf numFmtId="14" fontId="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46;_&#1087;&#1088;&#1086;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чКар5"/>
      <sheetName val="ЗачКар10"/>
      <sheetName val="Лист15"/>
      <sheetName val="Список"/>
      <sheetName val="Нож 3м"/>
      <sheetName val="Нож 5м"/>
      <sheetName val="Нож 7м"/>
      <sheetName val="Нож 3м ФИНАЛ_Печ"/>
      <sheetName val="Нож 5м ФИНАЛ_Печ"/>
      <sheetName val="Нож 7м ФИНАЛ_Печ"/>
      <sheetName val="Нож Абсолют"/>
      <sheetName val="Протокол"/>
      <sheetName val="АбсолЖер"/>
      <sheetName val="____"/>
      <sheetName val="3"/>
      <sheetName val="5"/>
      <sheetName val="7"/>
      <sheetName val="Лист11"/>
    </sheetNames>
    <sheetDataSet>
      <sheetData sheetId="0"/>
      <sheetData sheetId="1"/>
      <sheetData sheetId="2"/>
      <sheetData sheetId="3">
        <row r="2">
          <cell r="A2" t="str">
            <v xml:space="preserve">ПРОТОКОЛ </v>
          </cell>
        </row>
        <row r="3">
          <cell r="A3" t="str">
            <v>Чемпионат мира по Универсальному бою в дисциплине  "Спортивное метание ножа среди мужчин и женщин"</v>
          </cell>
        </row>
        <row r="4">
          <cell r="A4" t="str">
            <v>15 - 17 декабря 2017 года, г. Москва</v>
          </cell>
        </row>
        <row r="5">
          <cell r="A5" t="str">
            <v>ЖЕНЩИНЫ</v>
          </cell>
        </row>
        <row r="6">
          <cell r="L6" t="str">
            <v>3 метра - финал Жен</v>
          </cell>
        </row>
        <row r="8">
          <cell r="M8" t="str">
            <v>Дмитренко Анастасия Олеговна</v>
          </cell>
          <cell r="S8" t="str">
            <v>Трубина Оксана Евгеньевна</v>
          </cell>
          <cell r="AB8" t="str">
            <v>Дмитриева Венера Валерьевна</v>
          </cell>
          <cell r="AK8" t="str">
            <v>Богданова Ирина Александровна</v>
          </cell>
        </row>
        <row r="9">
          <cell r="M9" t="str">
            <v>Серебрякова Мария Павловна</v>
          </cell>
          <cell r="S9" t="str">
            <v>Серебрякова Мария Павловна</v>
          </cell>
          <cell r="AB9" t="str">
            <v>Богданова Ирина Александровна</v>
          </cell>
          <cell r="AK9" t="str">
            <v>Багаева Екатерина Владимировна</v>
          </cell>
        </row>
        <row r="10">
          <cell r="M10" t="str">
            <v>Трубина Оксана Евгеньевна</v>
          </cell>
          <cell r="S10" t="str">
            <v>Черный Виктория</v>
          </cell>
          <cell r="AB10" t="str">
            <v>Пампани Ива</v>
          </cell>
          <cell r="AK10" t="str">
            <v>Дмитриева Венера Валерьевна</v>
          </cell>
        </row>
        <row r="11">
          <cell r="M11" t="str">
            <v>Багаева Екатерина Владимировна</v>
          </cell>
          <cell r="S11" t="str">
            <v>Фам Тхань Ту</v>
          </cell>
          <cell r="AB11" t="str">
            <v>Великая Анна Юрьевна</v>
          </cell>
          <cell r="AK11" t="str">
            <v>Давыдова Лариса Александровна</v>
          </cell>
        </row>
        <row r="12">
          <cell r="M12" t="str">
            <v>Великая Анна Юрьевна</v>
          </cell>
          <cell r="S12" t="str">
            <v>Великая Анна Юрьевна</v>
          </cell>
          <cell r="AB12" t="str">
            <v>Фам Тхань Ту</v>
          </cell>
          <cell r="AK12" t="str">
            <v>Великая Анна Юрьевна</v>
          </cell>
        </row>
        <row r="13">
          <cell r="M13" t="str">
            <v>Дмитриева Венера Валерьевна</v>
          </cell>
          <cell r="S13" t="str">
            <v>Богданова Ирина Александровна</v>
          </cell>
          <cell r="AB13" t="str">
            <v>Багаева Екатерина Владимировна</v>
          </cell>
        </row>
        <row r="14">
          <cell r="M14" t="str">
            <v>Богданова Ирина Александровна</v>
          </cell>
          <cell r="S14" t="str">
            <v>Давыдова Лариса Александровна</v>
          </cell>
          <cell r="AB14" t="str">
            <v>Трубина Оксана Евгеньевна</v>
          </cell>
        </row>
        <row r="15">
          <cell r="M15" t="str">
            <v>Давыдова Лариса Александровна</v>
          </cell>
          <cell r="S15" t="str">
            <v>Пампани Ива</v>
          </cell>
          <cell r="AB15" t="str">
            <v>Серебрякова Мария Павловна</v>
          </cell>
        </row>
        <row r="16">
          <cell r="S16" t="str">
            <v>Манева Магдалена Маноилова</v>
          </cell>
          <cell r="AB16" t="str">
            <v>Манева Магдалена Маноилова</v>
          </cell>
        </row>
        <row r="17">
          <cell r="L17" t="str">
            <v>5 метров - финал Жен</v>
          </cell>
          <cell r="S17" t="str">
            <v>Дмитриева Венера Валерьевна</v>
          </cell>
          <cell r="AB17" t="str">
            <v>Черный Виктория</v>
          </cell>
        </row>
        <row r="18">
          <cell r="S18" t="str">
            <v>Багаева Екатерина Владимировна</v>
          </cell>
          <cell r="AB18" t="str">
            <v>Давыдова Лариса Александровна</v>
          </cell>
        </row>
        <row r="19">
          <cell r="M19" t="str">
            <v>Манева Магдалена Маноилова</v>
          </cell>
          <cell r="S19" t="str">
            <v>Дмитренко Анастасия Олеговна</v>
          </cell>
          <cell r="AB19" t="str">
            <v>Неуль  Неуль</v>
          </cell>
        </row>
        <row r="20">
          <cell r="M20" t="str">
            <v>Багаева Екатерина Владимировна</v>
          </cell>
          <cell r="S20" t="str">
            <v>Неуль  Неуль</v>
          </cell>
        </row>
        <row r="21">
          <cell r="M21" t="str">
            <v>Серебрякова Мария Павловна</v>
          </cell>
        </row>
        <row r="22">
          <cell r="M22" t="str">
            <v>Фам Тхань Ту</v>
          </cell>
        </row>
        <row r="23">
          <cell r="M23" t="str">
            <v>Великая Анна Юрьевна</v>
          </cell>
        </row>
        <row r="24">
          <cell r="M24" t="str">
            <v>Богданова Ирина Александровна</v>
          </cell>
        </row>
        <row r="25">
          <cell r="M25" t="str">
            <v>Давыдова Лариса Александровна</v>
          </cell>
        </row>
        <row r="26">
          <cell r="M26" t="str">
            <v>Дмитриева Венера Валерьевна</v>
          </cell>
        </row>
        <row r="28">
          <cell r="L28" t="str">
            <v>7 метров - финал Жен</v>
          </cell>
        </row>
        <row r="30">
          <cell r="M30" t="str">
            <v>Багаева Екатерина Владимировна</v>
          </cell>
        </row>
        <row r="31">
          <cell r="M31" t="str">
            <v>Дмитриева Венера Валерьевна</v>
          </cell>
        </row>
        <row r="32">
          <cell r="M32" t="str">
            <v>Великая Анна Юрьевна</v>
          </cell>
        </row>
        <row r="33">
          <cell r="M33" t="str">
            <v>Богданова Ирина Александровна</v>
          </cell>
        </row>
        <row r="34">
          <cell r="M34" t="str">
            <v>Давыдова Лариса Александровна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M43"/>
  <sheetViews>
    <sheetView workbookViewId="0">
      <selection activeCell="K16" sqref="K16"/>
    </sheetView>
  </sheetViews>
  <sheetFormatPr defaultColWidth="8.85546875" defaultRowHeight="15" x14ac:dyDescent="0.25"/>
  <cols>
    <col min="1" max="1" width="6.7109375" style="13" customWidth="1"/>
    <col min="2" max="11" width="6.7109375" style="14" customWidth="1"/>
    <col min="12" max="16" width="5.7109375" style="14" customWidth="1"/>
    <col min="17" max="39" width="8.85546875" style="13"/>
    <col min="40" max="16384" width="8.85546875" style="14"/>
  </cols>
  <sheetData>
    <row r="1" spans="1:16" s="13" customFormat="1" ht="14.45" customHeight="1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 t="s">
        <v>14</v>
      </c>
      <c r="M1" s="57">
        <f ca="1">TODAY()</f>
        <v>43087</v>
      </c>
      <c r="N1" s="57"/>
      <c r="O1" s="57"/>
      <c r="P1" s="11"/>
    </row>
    <row r="2" spans="1:16" ht="14.45" customHeight="1" x14ac:dyDescent="0.25">
      <c r="P2" s="13"/>
    </row>
    <row r="3" spans="1:16" ht="14.45" customHeight="1" x14ac:dyDescent="0.25">
      <c r="A3" s="15" t="s">
        <v>15</v>
      </c>
      <c r="B3" s="15"/>
      <c r="C3" s="15"/>
      <c r="D3" s="15"/>
      <c r="E3" s="69" t="e">
        <f>MID(#REF!,1,50)</f>
        <v>#REF!</v>
      </c>
      <c r="F3" s="69"/>
      <c r="G3" s="69"/>
      <c r="H3" s="69"/>
      <c r="I3" s="69"/>
      <c r="J3" s="69"/>
      <c r="K3" s="69"/>
      <c r="L3" s="69"/>
      <c r="P3" s="13"/>
    </row>
    <row r="4" spans="1:16" ht="14.45" customHeight="1" x14ac:dyDescent="0.25">
      <c r="B4" s="15"/>
      <c r="C4" s="15"/>
      <c r="D4" s="15"/>
      <c r="E4" s="70" t="e">
        <f>MID(#REF!,50,100)</f>
        <v>#REF!</v>
      </c>
      <c r="F4" s="70"/>
      <c r="G4" s="70"/>
      <c r="H4" s="70"/>
      <c r="I4" s="70"/>
      <c r="J4" s="70"/>
      <c r="K4" s="70"/>
      <c r="L4" s="70"/>
      <c r="P4" s="13"/>
    </row>
    <row r="5" spans="1:16" ht="20.45" customHeight="1" x14ac:dyDescent="0.25">
      <c r="A5" s="15" t="s">
        <v>16</v>
      </c>
      <c r="D5" s="28" t="e">
        <f>#REF!</f>
        <v>#REF!</v>
      </c>
      <c r="E5" s="28"/>
      <c r="F5" s="28"/>
      <c r="G5" s="28"/>
      <c r="P5" s="13"/>
    </row>
    <row r="6" spans="1:16" ht="14.45" customHeight="1" x14ac:dyDescent="0.3">
      <c r="A6" s="14"/>
      <c r="I6" s="12" t="s">
        <v>17</v>
      </c>
      <c r="L6" s="30">
        <v>5</v>
      </c>
      <c r="P6" s="13"/>
    </row>
    <row r="7" spans="1:16" ht="14.45" customHeight="1" x14ac:dyDescent="0.3">
      <c r="B7" s="11" t="s">
        <v>24</v>
      </c>
      <c r="C7" s="35" t="s">
        <v>25</v>
      </c>
      <c r="N7" s="12"/>
      <c r="O7" s="12"/>
      <c r="P7" s="13"/>
    </row>
    <row r="8" spans="1:16" ht="14.45" customHeight="1" x14ac:dyDescent="0.3">
      <c r="A8" s="16" t="s">
        <v>18</v>
      </c>
      <c r="E8" s="29" t="s">
        <v>25</v>
      </c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8" customHeight="1" x14ac:dyDescent="0.25">
      <c r="A9" s="65" t="s">
        <v>19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17"/>
      <c r="N9" s="17"/>
      <c r="O9" s="17"/>
      <c r="P9" s="17"/>
    </row>
    <row r="10" spans="1:16" ht="14.45" customHeight="1" x14ac:dyDescent="0.3">
      <c r="B10" s="13"/>
      <c r="D10" s="18">
        <v>1</v>
      </c>
      <c r="E10" s="18">
        <v>2</v>
      </c>
      <c r="F10" s="18">
        <v>3</v>
      </c>
      <c r="G10" s="18">
        <v>4</v>
      </c>
      <c r="H10" s="18">
        <v>5</v>
      </c>
      <c r="I10" s="63" t="s">
        <v>20</v>
      </c>
      <c r="J10" s="64"/>
      <c r="N10" s="11"/>
      <c r="O10" s="13"/>
      <c r="P10" s="19"/>
    </row>
    <row r="11" spans="1:16" ht="30" customHeight="1" x14ac:dyDescent="0.3">
      <c r="A11" s="36"/>
      <c r="B11" s="37"/>
      <c r="D11" s="21"/>
      <c r="E11" s="21"/>
      <c r="F11" s="21"/>
      <c r="G11" s="18"/>
      <c r="H11" s="18"/>
      <c r="I11" s="59"/>
      <c r="J11" s="60"/>
      <c r="N11" s="11"/>
      <c r="O11" s="13"/>
      <c r="P11" s="68"/>
    </row>
    <row r="12" spans="1:16" ht="30" customHeight="1" x14ac:dyDescent="0.3">
      <c r="A12" s="36"/>
      <c r="B12" s="37"/>
      <c r="D12" s="21"/>
      <c r="E12" s="21"/>
      <c r="F12" s="21"/>
      <c r="G12" s="18"/>
      <c r="H12" s="18"/>
      <c r="I12" s="61"/>
      <c r="J12" s="62"/>
      <c r="N12" s="11"/>
      <c r="O12" s="13"/>
      <c r="P12" s="68"/>
    </row>
    <row r="14" spans="1:16" ht="15.75" x14ac:dyDescent="0.25">
      <c r="J14" s="22" t="s">
        <v>21</v>
      </c>
      <c r="M14" s="23"/>
      <c r="N14" s="23"/>
      <c r="O14" s="23"/>
    </row>
    <row r="15" spans="1:16" ht="18.75" x14ac:dyDescent="0.3">
      <c r="B15" s="11" t="s">
        <v>24</v>
      </c>
      <c r="C15" s="35" t="s">
        <v>25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8.75" x14ac:dyDescent="0.3">
      <c r="A16" s="16" t="s">
        <v>18</v>
      </c>
      <c r="E16" s="29" t="s">
        <v>25</v>
      </c>
      <c r="F16" s="16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30" ht="18" customHeight="1" x14ac:dyDescent="0.3">
      <c r="A17" s="65" t="s">
        <v>19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7"/>
      <c r="N17" s="17"/>
      <c r="O17" s="17"/>
      <c r="P17" s="17"/>
      <c r="V17" s="11"/>
      <c r="W17" s="11"/>
      <c r="X17" s="11"/>
      <c r="Y17" s="11"/>
      <c r="Z17" s="25"/>
      <c r="AB17" s="26"/>
      <c r="AC17" s="26"/>
      <c r="AD17" s="24"/>
    </row>
    <row r="18" spans="1:30" ht="18.75" x14ac:dyDescent="0.3">
      <c r="A18" s="36"/>
      <c r="B18" s="36"/>
      <c r="C18" s="36"/>
      <c r="D18" s="18">
        <v>1</v>
      </c>
      <c r="E18" s="18">
        <v>2</v>
      </c>
      <c r="F18" s="18">
        <v>3</v>
      </c>
      <c r="G18" s="18">
        <v>4</v>
      </c>
      <c r="H18" s="18">
        <v>5</v>
      </c>
      <c r="I18" s="63" t="s">
        <v>20</v>
      </c>
      <c r="J18" s="64"/>
      <c r="K18" s="66"/>
      <c r="L18" s="66"/>
      <c r="M18" s="13"/>
      <c r="N18" s="11"/>
      <c r="O18" s="13"/>
      <c r="P18" s="19"/>
      <c r="R18" s="26"/>
      <c r="W18" s="27"/>
      <c r="X18" s="27"/>
      <c r="Y18" s="27"/>
      <c r="Z18" s="25"/>
      <c r="AA18" s="26"/>
      <c r="AB18" s="26"/>
      <c r="AC18" s="26"/>
      <c r="AD18" s="27"/>
    </row>
    <row r="19" spans="1:30" ht="30" customHeight="1" x14ac:dyDescent="0.3">
      <c r="A19" s="36"/>
      <c r="B19" s="37"/>
      <c r="C19" s="38"/>
      <c r="D19" s="21"/>
      <c r="E19" s="21"/>
      <c r="F19" s="21"/>
      <c r="G19" s="18"/>
      <c r="H19" s="18"/>
      <c r="I19" s="59"/>
      <c r="J19" s="60"/>
      <c r="K19" s="67"/>
      <c r="L19" s="67"/>
      <c r="M19" s="13"/>
      <c r="N19" s="11"/>
      <c r="O19" s="13"/>
      <c r="P19" s="68"/>
    </row>
    <row r="20" spans="1:30" ht="30" customHeight="1" x14ac:dyDescent="0.3">
      <c r="A20" s="36"/>
      <c r="B20" s="37"/>
      <c r="C20" s="38"/>
      <c r="D20" s="21"/>
      <c r="E20" s="21"/>
      <c r="F20" s="21"/>
      <c r="G20" s="18"/>
      <c r="H20" s="18"/>
      <c r="I20" s="61"/>
      <c r="J20" s="62"/>
      <c r="K20" s="67"/>
      <c r="L20" s="67"/>
      <c r="M20" s="13"/>
      <c r="N20" s="11"/>
      <c r="O20" s="13"/>
      <c r="P20" s="68"/>
    </row>
    <row r="22" spans="1:30" ht="15.75" x14ac:dyDescent="0.25">
      <c r="J22" s="22" t="s">
        <v>21</v>
      </c>
      <c r="M22" s="23"/>
      <c r="N22" s="23"/>
      <c r="O22" s="23"/>
    </row>
    <row r="23" spans="1:30" ht="18.75" x14ac:dyDescent="0.3">
      <c r="B23" s="11" t="s">
        <v>24</v>
      </c>
      <c r="C23" s="35" t="s">
        <v>25</v>
      </c>
    </row>
    <row r="24" spans="1:30" ht="18.75" x14ac:dyDescent="0.3">
      <c r="A24" s="16" t="s">
        <v>18</v>
      </c>
      <c r="E24" s="29" t="s">
        <v>25</v>
      </c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30" ht="18" customHeight="1" x14ac:dyDescent="0.25">
      <c r="A25" s="65" t="s">
        <v>19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24"/>
      <c r="N25" s="24"/>
      <c r="O25" s="24"/>
      <c r="P25" s="24"/>
    </row>
    <row r="26" spans="1:30" ht="18.75" x14ac:dyDescent="0.3">
      <c r="A26" s="36"/>
      <c r="B26" s="36"/>
      <c r="C26" s="36"/>
      <c r="D26" s="18">
        <v>1</v>
      </c>
      <c r="E26" s="18">
        <v>2</v>
      </c>
      <c r="F26" s="18">
        <v>3</v>
      </c>
      <c r="G26" s="18">
        <v>4</v>
      </c>
      <c r="H26" s="18">
        <v>5</v>
      </c>
      <c r="I26" s="63" t="s">
        <v>20</v>
      </c>
      <c r="J26" s="64"/>
      <c r="K26" s="66"/>
      <c r="L26" s="66"/>
      <c r="N26" s="11"/>
      <c r="O26" s="13"/>
      <c r="P26" s="19"/>
    </row>
    <row r="27" spans="1:30" ht="30" customHeight="1" x14ac:dyDescent="0.3">
      <c r="A27" s="36"/>
      <c r="B27" s="37"/>
      <c r="C27" s="38"/>
      <c r="D27" s="21"/>
      <c r="E27" s="21"/>
      <c r="F27" s="21"/>
      <c r="G27" s="18"/>
      <c r="H27" s="18"/>
      <c r="I27" s="59"/>
      <c r="J27" s="60"/>
      <c r="K27" s="67"/>
      <c r="L27" s="67"/>
      <c r="N27" s="11"/>
      <c r="O27" s="13"/>
      <c r="P27" s="68"/>
    </row>
    <row r="28" spans="1:30" ht="30" customHeight="1" x14ac:dyDescent="0.3">
      <c r="A28" s="36"/>
      <c r="B28" s="37"/>
      <c r="C28" s="38"/>
      <c r="D28" s="21"/>
      <c r="E28" s="21"/>
      <c r="F28" s="21"/>
      <c r="G28" s="18"/>
      <c r="H28" s="18"/>
      <c r="I28" s="61"/>
      <c r="J28" s="62"/>
      <c r="K28" s="67"/>
      <c r="L28" s="67"/>
      <c r="N28" s="11"/>
      <c r="O28" s="13"/>
      <c r="P28" s="68"/>
    </row>
    <row r="30" spans="1:30" ht="15.75" x14ac:dyDescent="0.25">
      <c r="J30" s="22" t="s">
        <v>21</v>
      </c>
      <c r="M30" s="23"/>
      <c r="N30" s="23"/>
      <c r="O30" s="23"/>
    </row>
    <row r="31" spans="1:30" ht="18.75" x14ac:dyDescent="0.3">
      <c r="B31" s="11" t="s">
        <v>24</v>
      </c>
      <c r="C31" s="35" t="s">
        <v>25</v>
      </c>
    </row>
    <row r="32" spans="1:30" ht="18.75" x14ac:dyDescent="0.3">
      <c r="A32" s="16" t="s">
        <v>18</v>
      </c>
      <c r="E32" s="29" t="s">
        <v>25</v>
      </c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18" customHeight="1" x14ac:dyDescent="0.25">
      <c r="A33" s="65" t="s">
        <v>19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24"/>
      <c r="N33" s="24"/>
      <c r="O33" s="24"/>
      <c r="P33" s="24"/>
    </row>
    <row r="34" spans="1:16" ht="18.75" x14ac:dyDescent="0.3">
      <c r="A34" s="36"/>
      <c r="B34" s="36"/>
      <c r="C34" s="36"/>
      <c r="D34" s="18">
        <v>1</v>
      </c>
      <c r="E34" s="18">
        <v>2</v>
      </c>
      <c r="F34" s="18">
        <v>3</v>
      </c>
      <c r="G34" s="18">
        <v>4</v>
      </c>
      <c r="H34" s="18">
        <v>5</v>
      </c>
      <c r="I34" s="63" t="s">
        <v>20</v>
      </c>
      <c r="J34" s="64"/>
      <c r="K34" s="66"/>
      <c r="L34" s="66"/>
      <c r="M34" s="13"/>
      <c r="N34" s="11"/>
      <c r="O34" s="13"/>
      <c r="P34" s="19"/>
    </row>
    <row r="35" spans="1:16" ht="30" customHeight="1" x14ac:dyDescent="0.3">
      <c r="A35" s="36"/>
      <c r="B35" s="37"/>
      <c r="C35" s="38"/>
      <c r="D35" s="21"/>
      <c r="E35" s="21"/>
      <c r="F35" s="21"/>
      <c r="G35" s="18"/>
      <c r="H35" s="18"/>
      <c r="I35" s="59"/>
      <c r="J35" s="60"/>
      <c r="K35" s="67"/>
      <c r="L35" s="67"/>
      <c r="M35" s="13"/>
      <c r="N35" s="11"/>
      <c r="O35" s="13"/>
      <c r="P35" s="68"/>
    </row>
    <row r="36" spans="1:16" ht="30" customHeight="1" x14ac:dyDescent="0.3">
      <c r="A36" s="36"/>
      <c r="B36" s="37"/>
      <c r="C36" s="38"/>
      <c r="D36" s="21"/>
      <c r="E36" s="21"/>
      <c r="F36" s="21"/>
      <c r="G36" s="18"/>
      <c r="H36" s="18"/>
      <c r="I36" s="61"/>
      <c r="J36" s="62"/>
      <c r="K36" s="67"/>
      <c r="L36" s="67"/>
      <c r="M36" s="13"/>
      <c r="N36" s="11"/>
      <c r="O36" s="13"/>
      <c r="P36" s="68"/>
    </row>
    <row r="38" spans="1:16" ht="15.75" x14ac:dyDescent="0.25">
      <c r="J38" s="22" t="s">
        <v>21</v>
      </c>
      <c r="M38" s="23"/>
      <c r="N38" s="23"/>
      <c r="O38" s="23"/>
    </row>
    <row r="41" spans="1:16" ht="15.75" x14ac:dyDescent="0.25">
      <c r="A41" s="26" t="s">
        <v>22</v>
      </c>
      <c r="D41" s="23"/>
      <c r="E41" s="23"/>
      <c r="F41" s="23"/>
      <c r="N41" s="58">
        <v>1</v>
      </c>
      <c r="O41" s="58"/>
    </row>
    <row r="42" spans="1:16" x14ac:dyDescent="0.25">
      <c r="E42" s="27" t="s">
        <v>23</v>
      </c>
      <c r="N42" s="58"/>
      <c r="O42" s="58"/>
    </row>
    <row r="43" spans="1:16" x14ac:dyDescent="0.25">
      <c r="N43" s="58"/>
      <c r="O43" s="58"/>
    </row>
  </sheetData>
  <mergeCells count="26">
    <mergeCell ref="P35:P36"/>
    <mergeCell ref="E3:L3"/>
    <mergeCell ref="E4:L4"/>
    <mergeCell ref="K19:L20"/>
    <mergeCell ref="P19:P20"/>
    <mergeCell ref="A25:L25"/>
    <mergeCell ref="K26:L26"/>
    <mergeCell ref="K27:L28"/>
    <mergeCell ref="P27:P28"/>
    <mergeCell ref="A9:L9"/>
    <mergeCell ref="P11:P12"/>
    <mergeCell ref="A17:L17"/>
    <mergeCell ref="K18:L18"/>
    <mergeCell ref="M1:O1"/>
    <mergeCell ref="N41:O43"/>
    <mergeCell ref="I11:J12"/>
    <mergeCell ref="I10:J10"/>
    <mergeCell ref="I18:J18"/>
    <mergeCell ref="I19:J20"/>
    <mergeCell ref="I26:J26"/>
    <mergeCell ref="I27:J28"/>
    <mergeCell ref="I34:J34"/>
    <mergeCell ref="I35:J36"/>
    <mergeCell ref="A33:L33"/>
    <mergeCell ref="K34:L34"/>
    <mergeCell ref="K35:L36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M43"/>
  <sheetViews>
    <sheetView workbookViewId="0">
      <selection activeCell="C24" sqref="C24"/>
    </sheetView>
  </sheetViews>
  <sheetFormatPr defaultColWidth="8.85546875" defaultRowHeight="15" x14ac:dyDescent="0.25"/>
  <cols>
    <col min="1" max="1" width="6.7109375" style="13" customWidth="1"/>
    <col min="2" max="11" width="6.7109375" style="14" customWidth="1"/>
    <col min="12" max="16" width="5.7109375" style="14" customWidth="1"/>
    <col min="17" max="39" width="8.85546875" style="13"/>
    <col min="40" max="16384" width="8.85546875" style="14"/>
  </cols>
  <sheetData>
    <row r="1" spans="1:16" s="13" customFormat="1" ht="14.45" customHeight="1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 t="s">
        <v>14</v>
      </c>
      <c r="M1" s="57">
        <f ca="1">TODAY()</f>
        <v>43087</v>
      </c>
      <c r="N1" s="57"/>
      <c r="O1" s="57"/>
      <c r="P1" s="11"/>
    </row>
    <row r="2" spans="1:16" ht="14.45" customHeight="1" x14ac:dyDescent="0.25">
      <c r="P2" s="13"/>
    </row>
    <row r="3" spans="1:16" ht="14.45" customHeight="1" x14ac:dyDescent="0.25">
      <c r="A3" s="15" t="s">
        <v>15</v>
      </c>
      <c r="B3" s="15"/>
      <c r="C3" s="15"/>
      <c r="D3" s="15"/>
      <c r="E3" s="69" t="e">
        <f>MID(#REF!,1,50)</f>
        <v>#REF!</v>
      </c>
      <c r="F3" s="69"/>
      <c r="G3" s="69"/>
      <c r="H3" s="69"/>
      <c r="I3" s="69"/>
      <c r="J3" s="69"/>
      <c r="K3" s="69"/>
      <c r="L3" s="69"/>
      <c r="P3" s="13"/>
    </row>
    <row r="4" spans="1:16" ht="14.45" customHeight="1" x14ac:dyDescent="0.25">
      <c r="B4" s="15"/>
      <c r="C4" s="15"/>
      <c r="D4" s="15"/>
      <c r="E4" s="70" t="e">
        <f>MID(#REF!,50,100)</f>
        <v>#REF!</v>
      </c>
      <c r="F4" s="70"/>
      <c r="G4" s="70"/>
      <c r="H4" s="70"/>
      <c r="I4" s="70"/>
      <c r="J4" s="70"/>
      <c r="K4" s="70"/>
      <c r="L4" s="70"/>
      <c r="P4" s="13"/>
    </row>
    <row r="5" spans="1:16" ht="20.45" customHeight="1" x14ac:dyDescent="0.25">
      <c r="A5" s="15" t="s">
        <v>16</v>
      </c>
      <c r="D5" s="28" t="e">
        <f>#REF!</f>
        <v>#REF!</v>
      </c>
      <c r="E5" s="28"/>
      <c r="F5" s="28"/>
      <c r="G5" s="28"/>
      <c r="P5" s="13"/>
    </row>
    <row r="6" spans="1:16" ht="14.45" customHeight="1" x14ac:dyDescent="0.3">
      <c r="A6" s="14"/>
      <c r="I6" s="12" t="s">
        <v>17</v>
      </c>
      <c r="L6" s="30">
        <v>5</v>
      </c>
      <c r="P6" s="13"/>
    </row>
    <row r="7" spans="1:16" ht="14.45" customHeight="1" x14ac:dyDescent="0.3">
      <c r="B7" s="11" t="s">
        <v>24</v>
      </c>
      <c r="C7" s="35" t="s">
        <v>25</v>
      </c>
      <c r="N7" s="12"/>
      <c r="O7" s="12"/>
      <c r="P7" s="13"/>
    </row>
    <row r="8" spans="1:16" ht="14.45" customHeight="1" x14ac:dyDescent="0.3">
      <c r="A8" s="16" t="s">
        <v>18</v>
      </c>
      <c r="E8" s="29" t="s">
        <v>25</v>
      </c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8" customHeight="1" x14ac:dyDescent="0.25">
      <c r="A9" s="65" t="s">
        <v>19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17"/>
      <c r="N9" s="17"/>
      <c r="O9" s="17"/>
      <c r="P9" s="17"/>
    </row>
    <row r="10" spans="1:16" ht="14.45" customHeight="1" x14ac:dyDescent="0.3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63" t="s">
        <v>20</v>
      </c>
      <c r="L10" s="64"/>
      <c r="N10" s="11"/>
      <c r="O10" s="13"/>
      <c r="P10" s="19"/>
    </row>
    <row r="11" spans="1:16" ht="30" customHeight="1" x14ac:dyDescent="0.3">
      <c r="A11" s="18"/>
      <c r="B11" s="20"/>
      <c r="C11" s="21"/>
      <c r="D11" s="21"/>
      <c r="E11" s="21"/>
      <c r="F11" s="18"/>
      <c r="G11" s="18"/>
      <c r="H11" s="18"/>
      <c r="I11" s="18"/>
      <c r="J11" s="18"/>
      <c r="K11" s="59"/>
      <c r="L11" s="60"/>
      <c r="N11" s="11"/>
      <c r="O11" s="13"/>
      <c r="P11" s="68"/>
    </row>
    <row r="12" spans="1:16" ht="30" customHeight="1" x14ac:dyDescent="0.3">
      <c r="A12" s="18"/>
      <c r="B12" s="20"/>
      <c r="C12" s="21"/>
      <c r="D12" s="21"/>
      <c r="E12" s="21"/>
      <c r="F12" s="18"/>
      <c r="G12" s="18"/>
      <c r="H12" s="18"/>
      <c r="I12" s="18"/>
      <c r="J12" s="18"/>
      <c r="K12" s="61"/>
      <c r="L12" s="62"/>
      <c r="N12" s="11"/>
      <c r="O12" s="13"/>
      <c r="P12" s="68"/>
    </row>
    <row r="14" spans="1:16" ht="15.75" x14ac:dyDescent="0.25">
      <c r="J14" s="22" t="s">
        <v>21</v>
      </c>
      <c r="M14" s="23"/>
      <c r="N14" s="23"/>
      <c r="O14" s="23"/>
    </row>
    <row r="15" spans="1:16" ht="18.75" x14ac:dyDescent="0.3">
      <c r="B15" s="11" t="s">
        <v>24</v>
      </c>
      <c r="C15" s="35" t="s">
        <v>25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8.75" x14ac:dyDescent="0.3">
      <c r="A16" s="16" t="s">
        <v>18</v>
      </c>
      <c r="E16" s="29" t="s">
        <v>25</v>
      </c>
      <c r="F16" s="16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30" ht="18" customHeight="1" x14ac:dyDescent="0.3">
      <c r="A17" s="65" t="s">
        <v>19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17"/>
      <c r="N17" s="17"/>
      <c r="O17" s="17"/>
      <c r="P17" s="17"/>
      <c r="V17" s="11"/>
      <c r="W17" s="11"/>
      <c r="X17" s="11"/>
      <c r="Y17" s="11"/>
      <c r="Z17" s="25"/>
      <c r="AB17" s="26"/>
      <c r="AC17" s="26"/>
      <c r="AD17" s="24"/>
    </row>
    <row r="18" spans="1:30" ht="18.75" x14ac:dyDescent="0.3">
      <c r="A18" s="18">
        <v>1</v>
      </c>
      <c r="B18" s="18">
        <v>2</v>
      </c>
      <c r="C18" s="18">
        <v>3</v>
      </c>
      <c r="D18" s="18">
        <v>4</v>
      </c>
      <c r="E18" s="18">
        <v>5</v>
      </c>
      <c r="F18" s="18">
        <v>6</v>
      </c>
      <c r="G18" s="18">
        <v>7</v>
      </c>
      <c r="H18" s="18">
        <v>8</v>
      </c>
      <c r="I18" s="18">
        <v>9</v>
      </c>
      <c r="J18" s="18">
        <v>10</v>
      </c>
      <c r="K18" s="63" t="s">
        <v>20</v>
      </c>
      <c r="L18" s="64"/>
      <c r="N18" s="11"/>
      <c r="O18" s="13"/>
      <c r="P18" s="19"/>
      <c r="R18" s="26"/>
      <c r="W18" s="27"/>
      <c r="X18" s="27"/>
      <c r="Y18" s="27"/>
      <c r="Z18" s="25"/>
      <c r="AA18" s="26"/>
      <c r="AB18" s="26"/>
      <c r="AC18" s="26"/>
      <c r="AD18" s="27"/>
    </row>
    <row r="19" spans="1:30" ht="30" customHeight="1" x14ac:dyDescent="0.3">
      <c r="A19" s="18"/>
      <c r="B19" s="20"/>
      <c r="C19" s="21"/>
      <c r="D19" s="21"/>
      <c r="E19" s="21"/>
      <c r="F19" s="18"/>
      <c r="G19" s="18"/>
      <c r="H19" s="18"/>
      <c r="I19" s="18"/>
      <c r="J19" s="18"/>
      <c r="K19" s="59"/>
      <c r="L19" s="60"/>
      <c r="N19" s="11"/>
      <c r="O19" s="13"/>
      <c r="P19" s="68"/>
    </row>
    <row r="20" spans="1:30" ht="30" customHeight="1" x14ac:dyDescent="0.3">
      <c r="A20" s="18"/>
      <c r="B20" s="20"/>
      <c r="C20" s="21"/>
      <c r="D20" s="21"/>
      <c r="E20" s="21"/>
      <c r="F20" s="18"/>
      <c r="G20" s="18"/>
      <c r="H20" s="18"/>
      <c r="I20" s="18"/>
      <c r="J20" s="18"/>
      <c r="K20" s="61"/>
      <c r="L20" s="62"/>
      <c r="N20" s="11"/>
      <c r="O20" s="13"/>
      <c r="P20" s="68"/>
    </row>
    <row r="22" spans="1:30" ht="15.75" x14ac:dyDescent="0.25">
      <c r="J22" s="22" t="s">
        <v>21</v>
      </c>
      <c r="M22" s="23"/>
      <c r="N22" s="23"/>
      <c r="O22" s="23"/>
    </row>
    <row r="23" spans="1:30" ht="18.75" x14ac:dyDescent="0.3">
      <c r="B23" s="11" t="s">
        <v>24</v>
      </c>
      <c r="C23" s="35" t="s">
        <v>25</v>
      </c>
    </row>
    <row r="24" spans="1:30" ht="18.75" x14ac:dyDescent="0.3">
      <c r="A24" s="16" t="s">
        <v>18</v>
      </c>
      <c r="E24" s="29" t="s">
        <v>25</v>
      </c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30" ht="18" customHeight="1" x14ac:dyDescent="0.25">
      <c r="A25" s="65" t="s">
        <v>19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24"/>
      <c r="N25" s="24"/>
      <c r="O25" s="24"/>
      <c r="P25" s="24"/>
    </row>
    <row r="26" spans="1:30" ht="18.75" x14ac:dyDescent="0.3">
      <c r="A26" s="18">
        <v>1</v>
      </c>
      <c r="B26" s="18">
        <v>2</v>
      </c>
      <c r="C26" s="18">
        <v>3</v>
      </c>
      <c r="D26" s="18">
        <v>4</v>
      </c>
      <c r="E26" s="18">
        <v>5</v>
      </c>
      <c r="F26" s="18">
        <v>6</v>
      </c>
      <c r="G26" s="18">
        <v>7</v>
      </c>
      <c r="H26" s="18">
        <v>8</v>
      </c>
      <c r="I26" s="18">
        <v>9</v>
      </c>
      <c r="J26" s="18">
        <v>10</v>
      </c>
      <c r="K26" s="63" t="s">
        <v>20</v>
      </c>
      <c r="L26" s="64"/>
      <c r="N26" s="11"/>
      <c r="O26" s="13"/>
      <c r="P26" s="19"/>
    </row>
    <row r="27" spans="1:30" ht="30" customHeight="1" x14ac:dyDescent="0.3">
      <c r="A27" s="18"/>
      <c r="B27" s="20"/>
      <c r="C27" s="21"/>
      <c r="D27" s="21"/>
      <c r="E27" s="21"/>
      <c r="F27" s="18"/>
      <c r="G27" s="18"/>
      <c r="H27" s="18"/>
      <c r="I27" s="18"/>
      <c r="J27" s="18"/>
      <c r="K27" s="59"/>
      <c r="L27" s="60"/>
      <c r="N27" s="11"/>
      <c r="O27" s="13"/>
      <c r="P27" s="68"/>
    </row>
    <row r="28" spans="1:30" ht="30" customHeight="1" x14ac:dyDescent="0.3">
      <c r="A28" s="18"/>
      <c r="B28" s="20"/>
      <c r="C28" s="21"/>
      <c r="D28" s="21"/>
      <c r="E28" s="21"/>
      <c r="F28" s="18"/>
      <c r="G28" s="18"/>
      <c r="H28" s="18"/>
      <c r="I28" s="18"/>
      <c r="J28" s="18"/>
      <c r="K28" s="61"/>
      <c r="L28" s="62"/>
      <c r="N28" s="11"/>
      <c r="O28" s="13"/>
      <c r="P28" s="68"/>
    </row>
    <row r="30" spans="1:30" ht="15.75" x14ac:dyDescent="0.25">
      <c r="J30" s="22" t="s">
        <v>21</v>
      </c>
      <c r="M30" s="23"/>
      <c r="N30" s="23"/>
      <c r="O30" s="23"/>
    </row>
    <row r="31" spans="1:30" ht="18.75" x14ac:dyDescent="0.3">
      <c r="B31" s="11" t="s">
        <v>24</v>
      </c>
      <c r="C31" s="35" t="s">
        <v>25</v>
      </c>
    </row>
    <row r="32" spans="1:30" ht="18.75" x14ac:dyDescent="0.3">
      <c r="A32" s="16" t="s">
        <v>18</v>
      </c>
      <c r="E32" s="29" t="s">
        <v>25</v>
      </c>
      <c r="F32" s="16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18" customHeight="1" x14ac:dyDescent="0.25">
      <c r="A33" s="65" t="s">
        <v>19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24"/>
      <c r="N33" s="24"/>
      <c r="O33" s="24"/>
      <c r="P33" s="24"/>
    </row>
    <row r="34" spans="1:16" ht="18.75" x14ac:dyDescent="0.3">
      <c r="A34" s="18">
        <v>1</v>
      </c>
      <c r="B34" s="18">
        <v>2</v>
      </c>
      <c r="C34" s="18">
        <v>3</v>
      </c>
      <c r="D34" s="18">
        <v>4</v>
      </c>
      <c r="E34" s="18">
        <v>5</v>
      </c>
      <c r="F34" s="18">
        <v>6</v>
      </c>
      <c r="G34" s="18">
        <v>7</v>
      </c>
      <c r="H34" s="18">
        <v>8</v>
      </c>
      <c r="I34" s="18">
        <v>9</v>
      </c>
      <c r="J34" s="18">
        <v>10</v>
      </c>
      <c r="K34" s="63" t="s">
        <v>20</v>
      </c>
      <c r="L34" s="64"/>
      <c r="N34" s="11"/>
      <c r="O34" s="13"/>
      <c r="P34" s="19"/>
    </row>
    <row r="35" spans="1:16" ht="30" customHeight="1" x14ac:dyDescent="0.3">
      <c r="A35" s="18"/>
      <c r="B35" s="20"/>
      <c r="C35" s="21"/>
      <c r="D35" s="21"/>
      <c r="E35" s="21"/>
      <c r="F35" s="18"/>
      <c r="G35" s="18"/>
      <c r="H35" s="18"/>
      <c r="I35" s="18"/>
      <c r="J35" s="18"/>
      <c r="K35" s="59"/>
      <c r="L35" s="60"/>
      <c r="N35" s="11"/>
      <c r="O35" s="13"/>
      <c r="P35" s="68"/>
    </row>
    <row r="36" spans="1:16" ht="30" customHeight="1" x14ac:dyDescent="0.3">
      <c r="A36" s="18"/>
      <c r="B36" s="20"/>
      <c r="C36" s="21"/>
      <c r="D36" s="21"/>
      <c r="E36" s="21"/>
      <c r="F36" s="18"/>
      <c r="G36" s="18"/>
      <c r="H36" s="18"/>
      <c r="I36" s="18"/>
      <c r="J36" s="18"/>
      <c r="K36" s="61"/>
      <c r="L36" s="62"/>
      <c r="N36" s="11"/>
      <c r="O36" s="13"/>
      <c r="P36" s="68"/>
    </row>
    <row r="38" spans="1:16" ht="15.75" x14ac:dyDescent="0.25">
      <c r="J38" s="22" t="s">
        <v>21</v>
      </c>
      <c r="M38" s="23"/>
      <c r="N38" s="23"/>
      <c r="O38" s="23"/>
    </row>
    <row r="41" spans="1:16" ht="15.75" x14ac:dyDescent="0.25">
      <c r="A41" s="26" t="s">
        <v>22</v>
      </c>
      <c r="D41" s="23"/>
      <c r="E41" s="23"/>
      <c r="F41" s="23"/>
      <c r="N41" s="58">
        <v>1</v>
      </c>
      <c r="O41" s="58"/>
    </row>
    <row r="42" spans="1:16" x14ac:dyDescent="0.25">
      <c r="E42" s="27" t="s">
        <v>23</v>
      </c>
      <c r="N42" s="58"/>
      <c r="O42" s="58"/>
    </row>
    <row r="43" spans="1:16" x14ac:dyDescent="0.25">
      <c r="N43" s="58"/>
      <c r="O43" s="58"/>
    </row>
  </sheetData>
  <mergeCells count="20">
    <mergeCell ref="A25:L25"/>
    <mergeCell ref="M1:O1"/>
    <mergeCell ref="E3:L3"/>
    <mergeCell ref="E4:L4"/>
    <mergeCell ref="A9:L9"/>
    <mergeCell ref="K10:L10"/>
    <mergeCell ref="K11:L12"/>
    <mergeCell ref="P11:P12"/>
    <mergeCell ref="A17:L17"/>
    <mergeCell ref="K18:L18"/>
    <mergeCell ref="K19:L20"/>
    <mergeCell ref="P19:P20"/>
    <mergeCell ref="N41:O43"/>
    <mergeCell ref="K26:L26"/>
    <mergeCell ref="K27:L28"/>
    <mergeCell ref="P27:P28"/>
    <mergeCell ref="A33:L33"/>
    <mergeCell ref="K34:L34"/>
    <mergeCell ref="K35:L36"/>
    <mergeCell ref="P35:P36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4" sqref="A4:K4"/>
    </sheetView>
  </sheetViews>
  <sheetFormatPr defaultRowHeight="15" x14ac:dyDescent="0.25"/>
  <cols>
    <col min="3" max="3" width="31.140625" bestFit="1" customWidth="1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7"/>
      <c r="J1" s="7"/>
      <c r="K1" s="4"/>
    </row>
    <row r="2" spans="1:11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4.4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4.45" customHeight="1" x14ac:dyDescent="0.25">
      <c r="A6" s="71" t="str">
        <f>[1]Список!A5</f>
        <v>ЖЕНЩИНЫ</v>
      </c>
      <c r="B6" s="71"/>
      <c r="C6" s="71"/>
      <c r="D6" s="4"/>
      <c r="E6" s="33" t="s">
        <v>26</v>
      </c>
      <c r="F6" s="41">
        <v>8</v>
      </c>
      <c r="G6" s="4"/>
      <c r="H6" s="4"/>
      <c r="I6" s="7"/>
      <c r="J6" s="7"/>
    </row>
    <row r="7" spans="1:11" x14ac:dyDescent="0.25">
      <c r="A7" s="9" t="s">
        <v>7</v>
      </c>
      <c r="B7" s="32"/>
      <c r="C7" s="40" t="s">
        <v>41</v>
      </c>
      <c r="D7" s="71" t="s">
        <v>6</v>
      </c>
      <c r="E7" s="71"/>
      <c r="F7" s="71"/>
      <c r="G7" s="71"/>
      <c r="H7" s="71"/>
      <c r="I7" s="6" t="s">
        <v>3</v>
      </c>
      <c r="J7" s="8"/>
    </row>
    <row r="8" spans="1:11" x14ac:dyDescent="0.25">
      <c r="A8" s="47" t="s">
        <v>1</v>
      </c>
      <c r="B8" s="47" t="s">
        <v>12</v>
      </c>
      <c r="C8" s="47" t="s">
        <v>2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 t="s">
        <v>5</v>
      </c>
      <c r="J8" s="6" t="s">
        <v>4</v>
      </c>
      <c r="K8" s="4"/>
    </row>
    <row r="9" spans="1:11" x14ac:dyDescent="0.25">
      <c r="A9" s="3">
        <v>1</v>
      </c>
      <c r="B9" s="3">
        <v>1</v>
      </c>
      <c r="C9" s="31" t="str">
        <f>IF(ISBLANK([1]Список!S8),"-",[1]Список!S8)</f>
        <v>Трубина Оксана Евгеньевна</v>
      </c>
      <c r="D9" s="2">
        <v>55</v>
      </c>
      <c r="E9" s="2">
        <v>30</v>
      </c>
      <c r="F9" s="2">
        <v>20</v>
      </c>
      <c r="G9" s="2">
        <v>40</v>
      </c>
      <c r="H9" s="2">
        <v>15</v>
      </c>
      <c r="I9" s="6">
        <f t="shared" ref="I9:I21" si="0">SUM(D9:H9)</f>
        <v>160</v>
      </c>
      <c r="J9" s="6">
        <f>RANK(I9,$I$9:$I$58)</f>
        <v>6</v>
      </c>
      <c r="K9" s="4"/>
    </row>
    <row r="10" spans="1:11" x14ac:dyDescent="0.25">
      <c r="A10" s="5">
        <v>2</v>
      </c>
      <c r="B10" s="5">
        <v>2</v>
      </c>
      <c r="C10" s="31" t="str">
        <f>IF(ISBLANK([1]Список!S9),"-",[1]Список!S9)</f>
        <v>Серебрякова Мария Павловна</v>
      </c>
      <c r="D10" s="2">
        <v>55</v>
      </c>
      <c r="E10" s="2">
        <v>25</v>
      </c>
      <c r="F10" s="2">
        <v>25</v>
      </c>
      <c r="G10" s="2">
        <v>20</v>
      </c>
      <c r="H10" s="2">
        <v>15</v>
      </c>
      <c r="I10" s="6">
        <f t="shared" si="0"/>
        <v>140</v>
      </c>
      <c r="J10" s="6">
        <f t="shared" ref="J10:J21" si="1">RANK(I10,$I$9:$I$58)</f>
        <v>7</v>
      </c>
      <c r="K10" s="4"/>
    </row>
    <row r="11" spans="1:11" x14ac:dyDescent="0.25">
      <c r="A11" s="3">
        <v>3</v>
      </c>
      <c r="B11" s="3">
        <v>3</v>
      </c>
      <c r="C11" s="31" t="str">
        <f>IF(ISBLANK([1]Список!S10),"-",[1]Список!S10)</f>
        <v>Черный Виктория</v>
      </c>
      <c r="D11" s="2">
        <v>5</v>
      </c>
      <c r="E11" s="2">
        <v>0</v>
      </c>
      <c r="F11" s="2">
        <v>15</v>
      </c>
      <c r="G11" s="2">
        <v>5</v>
      </c>
      <c r="H11" s="2">
        <v>0</v>
      </c>
      <c r="I11" s="6">
        <f t="shared" si="0"/>
        <v>25</v>
      </c>
      <c r="J11" s="6">
        <f t="shared" si="1"/>
        <v>12</v>
      </c>
      <c r="K11" s="4"/>
    </row>
    <row r="12" spans="1:11" x14ac:dyDescent="0.25">
      <c r="A12" s="48">
        <v>4</v>
      </c>
      <c r="B12" s="3">
        <v>4</v>
      </c>
      <c r="C12" s="31" t="str">
        <f>IF(ISBLANK([1]Список!S11),"-",[1]Список!S11)</f>
        <v>Фам Тхань Ту</v>
      </c>
      <c r="D12" s="2">
        <v>30</v>
      </c>
      <c r="E12" s="2">
        <v>10</v>
      </c>
      <c r="F12" s="2">
        <v>0</v>
      </c>
      <c r="G12" s="2">
        <v>0</v>
      </c>
      <c r="H12" s="2">
        <v>0</v>
      </c>
      <c r="I12" s="6">
        <f t="shared" si="0"/>
        <v>40</v>
      </c>
      <c r="J12" s="6">
        <f t="shared" si="1"/>
        <v>11</v>
      </c>
      <c r="K12" s="4"/>
    </row>
    <row r="13" spans="1:11" x14ac:dyDescent="0.25">
      <c r="A13" s="3">
        <v>5</v>
      </c>
      <c r="B13" s="5">
        <v>5</v>
      </c>
      <c r="C13" s="31" t="str">
        <f>IF(ISBLANK([1]Список!S12),"-",[1]Список!S12)</f>
        <v>Великая Анна Юрьевна</v>
      </c>
      <c r="D13" s="2">
        <v>15</v>
      </c>
      <c r="E13" s="2">
        <v>20</v>
      </c>
      <c r="F13" s="2">
        <v>45</v>
      </c>
      <c r="G13" s="2">
        <v>60</v>
      </c>
      <c r="H13" s="2">
        <v>60</v>
      </c>
      <c r="I13" s="6">
        <f t="shared" si="0"/>
        <v>200</v>
      </c>
      <c r="J13" s="6">
        <f t="shared" si="1"/>
        <v>4</v>
      </c>
      <c r="K13" s="4"/>
    </row>
    <row r="14" spans="1:11" x14ac:dyDescent="0.25">
      <c r="A14" s="48">
        <v>6</v>
      </c>
      <c r="B14" s="3">
        <v>6</v>
      </c>
      <c r="C14" s="31" t="str">
        <f>IF(ISBLANK([1]Список!S13),"-",[1]Список!S13)</f>
        <v>Богданова Ирина Александровна</v>
      </c>
      <c r="D14" s="2">
        <v>50</v>
      </c>
      <c r="E14" s="2">
        <v>35</v>
      </c>
      <c r="F14" s="2">
        <v>55</v>
      </c>
      <c r="G14" s="2">
        <v>50</v>
      </c>
      <c r="H14" s="2">
        <v>55</v>
      </c>
      <c r="I14" s="6">
        <f t="shared" si="0"/>
        <v>245</v>
      </c>
      <c r="J14" s="6">
        <f t="shared" si="1"/>
        <v>2</v>
      </c>
      <c r="K14" s="4"/>
    </row>
    <row r="15" spans="1:11" x14ac:dyDescent="0.25">
      <c r="A15" s="3">
        <v>7</v>
      </c>
      <c r="B15" s="3">
        <v>7</v>
      </c>
      <c r="C15" s="31" t="str">
        <f>IF(ISBLANK([1]Список!S14),"-",[1]Список!S14)</f>
        <v>Давыдова Лариса Александровна</v>
      </c>
      <c r="D15" s="2">
        <v>60</v>
      </c>
      <c r="E15" s="2">
        <v>60</v>
      </c>
      <c r="F15" s="2">
        <v>35</v>
      </c>
      <c r="G15" s="2">
        <v>50</v>
      </c>
      <c r="H15" s="2">
        <v>60</v>
      </c>
      <c r="I15" s="6">
        <f t="shared" si="0"/>
        <v>265</v>
      </c>
      <c r="J15" s="6">
        <f t="shared" si="1"/>
        <v>1</v>
      </c>
      <c r="K15" s="4"/>
    </row>
    <row r="16" spans="1:11" x14ac:dyDescent="0.25">
      <c r="A16" s="48">
        <v>8</v>
      </c>
      <c r="B16" s="5">
        <v>8</v>
      </c>
      <c r="C16" s="31" t="str">
        <f>IF(ISBLANK([1]Список!S15),"-",[1]Список!S15)</f>
        <v>Пампани Ива</v>
      </c>
      <c r="D16" s="2">
        <v>25</v>
      </c>
      <c r="E16" s="2">
        <v>0</v>
      </c>
      <c r="F16" s="2">
        <v>20</v>
      </c>
      <c r="G16" s="2">
        <v>30</v>
      </c>
      <c r="H16" s="2">
        <v>10</v>
      </c>
      <c r="I16" s="6">
        <f t="shared" si="0"/>
        <v>85</v>
      </c>
      <c r="J16" s="6">
        <f t="shared" si="1"/>
        <v>9</v>
      </c>
      <c r="K16" s="4"/>
    </row>
    <row r="17" spans="1:11" x14ac:dyDescent="0.25">
      <c r="A17" s="3">
        <v>9</v>
      </c>
      <c r="B17" s="3">
        <v>1</v>
      </c>
      <c r="C17" s="31" t="str">
        <f>IF(ISBLANK([1]Список!S16),"-",[1]Список!S16)</f>
        <v>Манева Магдалена Маноилова</v>
      </c>
      <c r="D17" s="2">
        <v>0</v>
      </c>
      <c r="E17" s="2">
        <v>0</v>
      </c>
      <c r="F17" s="2">
        <v>15</v>
      </c>
      <c r="G17" s="2">
        <v>15</v>
      </c>
      <c r="H17" s="2">
        <v>20</v>
      </c>
      <c r="I17" s="6">
        <f t="shared" si="0"/>
        <v>50</v>
      </c>
      <c r="J17" s="6">
        <f t="shared" si="1"/>
        <v>10</v>
      </c>
      <c r="K17" s="4"/>
    </row>
    <row r="18" spans="1:11" x14ac:dyDescent="0.25">
      <c r="A18" s="48">
        <v>10</v>
      </c>
      <c r="B18" s="5">
        <v>2</v>
      </c>
      <c r="C18" s="31" t="str">
        <f>IF(ISBLANK([1]Список!S17),"-",[1]Список!S17)</f>
        <v>Дмитриева Венера Валерьевна</v>
      </c>
      <c r="D18" s="2">
        <v>35</v>
      </c>
      <c r="E18" s="2">
        <v>20</v>
      </c>
      <c r="F18" s="2">
        <v>50</v>
      </c>
      <c r="G18" s="2">
        <v>50</v>
      </c>
      <c r="H18" s="2">
        <v>55</v>
      </c>
      <c r="I18" s="6">
        <f t="shared" si="0"/>
        <v>210</v>
      </c>
      <c r="J18" s="6">
        <f t="shared" si="1"/>
        <v>3</v>
      </c>
      <c r="K18" s="4"/>
    </row>
    <row r="19" spans="1:11" x14ac:dyDescent="0.25">
      <c r="A19" s="3">
        <v>11</v>
      </c>
      <c r="B19" s="3">
        <v>3</v>
      </c>
      <c r="C19" s="31" t="str">
        <f>IF(ISBLANK([1]Список!S18),"-",[1]Список!S18)</f>
        <v>Багаева Екатерина Владимировна</v>
      </c>
      <c r="D19" s="2">
        <v>20</v>
      </c>
      <c r="E19" s="2">
        <v>20</v>
      </c>
      <c r="F19" s="2">
        <v>55</v>
      </c>
      <c r="G19" s="2">
        <v>45</v>
      </c>
      <c r="H19" s="2">
        <v>50</v>
      </c>
      <c r="I19" s="6">
        <f t="shared" si="0"/>
        <v>190</v>
      </c>
      <c r="J19" s="6">
        <f t="shared" si="1"/>
        <v>5</v>
      </c>
      <c r="K19" s="4"/>
    </row>
    <row r="20" spans="1:11" x14ac:dyDescent="0.25">
      <c r="A20" s="48">
        <v>12</v>
      </c>
      <c r="B20" s="3">
        <v>4</v>
      </c>
      <c r="C20" s="31" t="str">
        <f>IF(ISBLANK([1]Список!S19),"-",[1]Список!S19)</f>
        <v>Дмитренко Анастасия Олеговна</v>
      </c>
      <c r="D20" s="2">
        <v>0</v>
      </c>
      <c r="E20" s="2">
        <v>15</v>
      </c>
      <c r="F20" s="2">
        <v>30</v>
      </c>
      <c r="G20" s="2">
        <v>30</v>
      </c>
      <c r="H20" s="2">
        <v>15</v>
      </c>
      <c r="I20" s="6">
        <f t="shared" si="0"/>
        <v>90</v>
      </c>
      <c r="J20" s="6">
        <f t="shared" si="1"/>
        <v>8</v>
      </c>
      <c r="K20" s="4"/>
    </row>
    <row r="21" spans="1:11" x14ac:dyDescent="0.25">
      <c r="A21" s="3">
        <v>13</v>
      </c>
      <c r="B21" s="5">
        <v>5</v>
      </c>
      <c r="C21" s="31" t="str">
        <f>IF(ISBLANK([1]Список!S20),"-",[1]Список!S20)</f>
        <v>Неуль  Неуль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6">
        <f t="shared" si="0"/>
        <v>0</v>
      </c>
      <c r="J21" s="6">
        <f t="shared" si="1"/>
        <v>13</v>
      </c>
      <c r="K21" s="4"/>
    </row>
    <row r="24" spans="1:11" x14ac:dyDescent="0.25">
      <c r="D24" s="4" t="s">
        <v>37</v>
      </c>
      <c r="E24" s="4"/>
      <c r="F24" s="56"/>
      <c r="G24" s="56"/>
      <c r="H24" s="56"/>
      <c r="I24" s="4" t="s">
        <v>38</v>
      </c>
      <c r="J24" s="4"/>
      <c r="K24" s="4"/>
    </row>
    <row r="25" spans="1:11" x14ac:dyDescent="0.25">
      <c r="D25" s="4"/>
      <c r="E25" s="4"/>
      <c r="F25" s="4"/>
      <c r="G25" s="4"/>
      <c r="H25" s="4"/>
      <c r="I25" s="4"/>
      <c r="J25" s="4"/>
      <c r="K25" s="4"/>
    </row>
    <row r="26" spans="1:11" x14ac:dyDescent="0.25">
      <c r="D26" s="4"/>
      <c r="E26" s="4"/>
      <c r="F26" s="4"/>
      <c r="G26" s="4"/>
      <c r="H26" s="4"/>
      <c r="I26" s="4"/>
      <c r="J26" s="4"/>
      <c r="K26" s="4"/>
    </row>
    <row r="27" spans="1:11" x14ac:dyDescent="0.25">
      <c r="D27" s="4" t="s">
        <v>39</v>
      </c>
      <c r="E27" s="4"/>
      <c r="F27" s="56"/>
      <c r="G27" s="56"/>
      <c r="H27" s="56"/>
      <c r="I27" s="4" t="s">
        <v>40</v>
      </c>
      <c r="J27" s="4"/>
      <c r="K27" s="4"/>
    </row>
  </sheetData>
  <mergeCells count="5">
    <mergeCell ref="D7:H7"/>
    <mergeCell ref="A2:K2"/>
    <mergeCell ref="A3:K3"/>
    <mergeCell ref="A4:K4"/>
    <mergeCell ref="A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N19" sqref="N19"/>
    </sheetView>
  </sheetViews>
  <sheetFormatPr defaultColWidth="8.85546875" defaultRowHeight="15" x14ac:dyDescent="0.25"/>
  <cols>
    <col min="1" max="2" width="8.85546875" style="4"/>
    <col min="3" max="3" width="31.140625" style="4" bestFit="1" customWidth="1"/>
    <col min="4" max="16384" width="8.85546875" style="4"/>
  </cols>
  <sheetData>
    <row r="1" spans="1:11" x14ac:dyDescent="0.25">
      <c r="I1" s="7"/>
      <c r="J1" s="7"/>
    </row>
    <row r="2" spans="1:11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4.4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4.45" customHeight="1" x14ac:dyDescent="0.25">
      <c r="A6" s="71" t="str">
        <f>[1]Список!A5</f>
        <v>ЖЕНЩИНЫ</v>
      </c>
      <c r="B6" s="71"/>
      <c r="C6" s="71"/>
      <c r="E6" s="33" t="s">
        <v>26</v>
      </c>
      <c r="F6" s="41">
        <v>8</v>
      </c>
      <c r="I6" s="7"/>
      <c r="J6" s="7"/>
    </row>
    <row r="7" spans="1:11" x14ac:dyDescent="0.25">
      <c r="A7" s="33" t="s">
        <v>7</v>
      </c>
      <c r="B7" s="34" t="s">
        <v>10</v>
      </c>
      <c r="C7" s="34"/>
      <c r="D7" s="71" t="s">
        <v>6</v>
      </c>
      <c r="E7" s="71"/>
      <c r="F7" s="71"/>
      <c r="G7" s="71"/>
      <c r="H7" s="71"/>
      <c r="I7" s="6" t="s">
        <v>3</v>
      </c>
      <c r="J7" s="8"/>
    </row>
    <row r="8" spans="1:11" x14ac:dyDescent="0.25">
      <c r="A8" s="47" t="s">
        <v>1</v>
      </c>
      <c r="B8" s="47" t="s">
        <v>12</v>
      </c>
      <c r="C8" s="47" t="s">
        <v>2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 t="s">
        <v>5</v>
      </c>
      <c r="J8" s="6" t="s">
        <v>4</v>
      </c>
    </row>
    <row r="9" spans="1:11" x14ac:dyDescent="0.25">
      <c r="A9" s="3">
        <v>1</v>
      </c>
      <c r="B9" s="3">
        <v>1</v>
      </c>
      <c r="C9" s="31" t="str">
        <f>IF(ISBLANK([1]Список!AB8),"-",[1]Список!AB8)</f>
        <v>Дмитриева Венера Валерьевна</v>
      </c>
      <c r="D9" s="2">
        <v>40</v>
      </c>
      <c r="E9" s="2">
        <v>50</v>
      </c>
      <c r="F9" s="2">
        <v>35</v>
      </c>
      <c r="G9" s="2">
        <v>50</v>
      </c>
      <c r="H9" s="2">
        <v>20</v>
      </c>
      <c r="I9" s="6">
        <f t="shared" ref="I9:I20" si="0">SUM(D9:H9)</f>
        <v>195</v>
      </c>
      <c r="J9" s="6">
        <f>RANK(I9,$I$9:$I$58)</f>
        <v>1</v>
      </c>
    </row>
    <row r="10" spans="1:11" x14ac:dyDescent="0.25">
      <c r="A10" s="5">
        <v>2</v>
      </c>
      <c r="B10" s="5">
        <v>2</v>
      </c>
      <c r="C10" s="31" t="str">
        <f>IF(ISBLANK([1]Список!AB9),"-",[1]Список!AB9)</f>
        <v>Богданова Ирина Александровна</v>
      </c>
      <c r="D10" s="2">
        <v>35</v>
      </c>
      <c r="E10" s="2">
        <v>35</v>
      </c>
      <c r="F10" s="2">
        <v>40</v>
      </c>
      <c r="G10" s="2">
        <v>10</v>
      </c>
      <c r="H10" s="2">
        <v>25</v>
      </c>
      <c r="I10" s="6">
        <f t="shared" si="0"/>
        <v>145</v>
      </c>
      <c r="J10" s="6">
        <f t="shared" ref="J10:J20" si="1">RANK(I10,$I$9:$I$58)</f>
        <v>3</v>
      </c>
    </row>
    <row r="11" spans="1:11" x14ac:dyDescent="0.25">
      <c r="A11" s="3">
        <v>3</v>
      </c>
      <c r="B11" s="3">
        <v>3</v>
      </c>
      <c r="C11" s="31" t="str">
        <f>IF(ISBLANK([1]Список!AB10),"-",[1]Список!AB10)</f>
        <v>Пампани Ива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6">
        <f t="shared" si="0"/>
        <v>0</v>
      </c>
      <c r="J11" s="6">
        <f t="shared" si="1"/>
        <v>10</v>
      </c>
    </row>
    <row r="12" spans="1:11" x14ac:dyDescent="0.25">
      <c r="A12" s="48">
        <v>4</v>
      </c>
      <c r="B12" s="3">
        <v>4</v>
      </c>
      <c r="C12" s="31" t="str">
        <f>IF(ISBLANK([1]Список!AB11),"-",[1]Список!AB11)</f>
        <v>Великая Анна Юрьевна</v>
      </c>
      <c r="D12" s="2">
        <v>15</v>
      </c>
      <c r="E12" s="2">
        <v>30</v>
      </c>
      <c r="F12" s="2">
        <v>40</v>
      </c>
      <c r="G12" s="2">
        <v>15</v>
      </c>
      <c r="H12" s="2">
        <v>20</v>
      </c>
      <c r="I12" s="6">
        <f t="shared" si="0"/>
        <v>120</v>
      </c>
      <c r="J12" s="6">
        <f t="shared" si="1"/>
        <v>4</v>
      </c>
    </row>
    <row r="13" spans="1:11" x14ac:dyDescent="0.25">
      <c r="A13" s="3">
        <v>5</v>
      </c>
      <c r="B13" s="5">
        <v>5</v>
      </c>
      <c r="C13" s="31" t="str">
        <f>IF(ISBLANK([1]Список!AB12),"-",[1]Список!AB12)</f>
        <v>Фам Тхань Ту</v>
      </c>
      <c r="D13" s="2">
        <v>35</v>
      </c>
      <c r="E13" s="2">
        <v>0</v>
      </c>
      <c r="F13" s="2">
        <v>5</v>
      </c>
      <c r="G13" s="2">
        <v>25</v>
      </c>
      <c r="H13" s="2">
        <v>20</v>
      </c>
      <c r="I13" s="6">
        <f t="shared" si="0"/>
        <v>85</v>
      </c>
      <c r="J13" s="6">
        <f t="shared" si="1"/>
        <v>5</v>
      </c>
    </row>
    <row r="14" spans="1:11" x14ac:dyDescent="0.25">
      <c r="A14" s="48">
        <v>6</v>
      </c>
      <c r="B14" s="3">
        <v>6</v>
      </c>
      <c r="C14" s="31" t="str">
        <f>IF(ISBLANK([1]Список!AB13),"-",[1]Список!AB13)</f>
        <v>Багаева Екатерина Владимировна</v>
      </c>
      <c r="D14" s="2">
        <v>15</v>
      </c>
      <c r="E14" s="2">
        <v>0</v>
      </c>
      <c r="F14" s="2">
        <v>45</v>
      </c>
      <c r="G14" s="2">
        <v>10</v>
      </c>
      <c r="H14" s="2">
        <v>5</v>
      </c>
      <c r="I14" s="6">
        <f t="shared" si="0"/>
        <v>75</v>
      </c>
      <c r="J14" s="6">
        <f t="shared" si="1"/>
        <v>7</v>
      </c>
    </row>
    <row r="15" spans="1:11" x14ac:dyDescent="0.25">
      <c r="A15" s="3">
        <v>7</v>
      </c>
      <c r="B15" s="3">
        <v>7</v>
      </c>
      <c r="C15" s="31" t="str">
        <f>IF(ISBLANK([1]Список!AB14),"-",[1]Список!AB14)</f>
        <v>Трубина Оксана Евгеньевна</v>
      </c>
      <c r="D15" s="2">
        <v>0</v>
      </c>
      <c r="E15" s="2">
        <v>5</v>
      </c>
      <c r="F15" s="2">
        <v>0</v>
      </c>
      <c r="G15" s="2">
        <v>0</v>
      </c>
      <c r="H15" s="2">
        <v>0</v>
      </c>
      <c r="I15" s="6">
        <f t="shared" si="0"/>
        <v>5</v>
      </c>
      <c r="J15" s="6">
        <f t="shared" si="1"/>
        <v>9</v>
      </c>
    </row>
    <row r="16" spans="1:11" x14ac:dyDescent="0.25">
      <c r="A16" s="48">
        <v>8</v>
      </c>
      <c r="B16" s="5">
        <v>8</v>
      </c>
      <c r="C16" s="31" t="str">
        <f>IF(ISBLANK([1]Список!AB15),"-",[1]Список!AB15)</f>
        <v>Серебрякова Мария Павловна</v>
      </c>
      <c r="D16" s="2">
        <v>20</v>
      </c>
      <c r="E16" s="2">
        <v>0</v>
      </c>
      <c r="F16" s="2">
        <v>20</v>
      </c>
      <c r="G16" s="2">
        <v>20</v>
      </c>
      <c r="H16" s="2">
        <v>20</v>
      </c>
      <c r="I16" s="6">
        <f t="shared" si="0"/>
        <v>80</v>
      </c>
      <c r="J16" s="6">
        <f t="shared" si="1"/>
        <v>6</v>
      </c>
    </row>
    <row r="17" spans="1:10" x14ac:dyDescent="0.25">
      <c r="A17" s="3">
        <v>9</v>
      </c>
      <c r="B17" s="3">
        <v>1</v>
      </c>
      <c r="C17" s="31" t="str">
        <f>IF(ISBLANK([1]Список!AB16),"-",[1]Список!AB16)</f>
        <v>Манева Магдалена Маноилова</v>
      </c>
      <c r="D17" s="2">
        <v>0</v>
      </c>
      <c r="E17" s="2">
        <v>5</v>
      </c>
      <c r="F17" s="2">
        <v>0</v>
      </c>
      <c r="G17" s="2">
        <v>15</v>
      </c>
      <c r="H17" s="2">
        <v>30</v>
      </c>
      <c r="I17" s="6">
        <f t="shared" si="0"/>
        <v>50</v>
      </c>
      <c r="J17" s="6">
        <f t="shared" si="1"/>
        <v>8</v>
      </c>
    </row>
    <row r="18" spans="1:10" x14ac:dyDescent="0.25">
      <c r="A18" s="48">
        <v>10</v>
      </c>
      <c r="B18" s="5">
        <v>2</v>
      </c>
      <c r="C18" s="31" t="str">
        <f>IF(ISBLANK([1]Список!AB17),"-",[1]Список!AB17)</f>
        <v>Черный Виктория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6">
        <f t="shared" si="0"/>
        <v>0</v>
      </c>
      <c r="J18" s="6">
        <f t="shared" si="1"/>
        <v>10</v>
      </c>
    </row>
    <row r="19" spans="1:10" x14ac:dyDescent="0.25">
      <c r="A19" s="3">
        <v>11</v>
      </c>
      <c r="B19" s="3">
        <v>3</v>
      </c>
      <c r="C19" s="31" t="str">
        <f>IF(ISBLANK([1]Список!AB18),"-",[1]Список!AB18)</f>
        <v>Давыдова Лариса Александровна</v>
      </c>
      <c r="D19" s="2">
        <v>45</v>
      </c>
      <c r="E19" s="2">
        <v>35</v>
      </c>
      <c r="F19" s="2">
        <v>25</v>
      </c>
      <c r="G19" s="2">
        <v>60</v>
      </c>
      <c r="H19" s="2">
        <v>5</v>
      </c>
      <c r="I19" s="6">
        <f t="shared" si="0"/>
        <v>170</v>
      </c>
      <c r="J19" s="6">
        <f t="shared" si="1"/>
        <v>2</v>
      </c>
    </row>
    <row r="20" spans="1:10" x14ac:dyDescent="0.25">
      <c r="A20" s="48">
        <v>12</v>
      </c>
      <c r="B20" s="3">
        <v>4</v>
      </c>
      <c r="C20" s="31" t="str">
        <f>IF(ISBLANK([1]Список!AB19),"-",[1]Список!AB19)</f>
        <v>Неуль  Неуль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6">
        <f t="shared" si="0"/>
        <v>0</v>
      </c>
      <c r="J20" s="6">
        <f t="shared" si="1"/>
        <v>10</v>
      </c>
    </row>
    <row r="23" spans="1:10" x14ac:dyDescent="0.25">
      <c r="D23" s="4" t="s">
        <v>37</v>
      </c>
      <c r="F23" s="56"/>
      <c r="G23" s="56"/>
      <c r="H23" s="56"/>
      <c r="I23" s="4" t="s">
        <v>38</v>
      </c>
    </row>
    <row r="26" spans="1:10" x14ac:dyDescent="0.25">
      <c r="D26" s="4" t="s">
        <v>39</v>
      </c>
      <c r="F26" s="56"/>
      <c r="G26" s="56"/>
      <c r="H26" s="56"/>
      <c r="I26" s="4" t="s">
        <v>40</v>
      </c>
    </row>
  </sheetData>
  <mergeCells count="5">
    <mergeCell ref="D7:H7"/>
    <mergeCell ref="A2:K2"/>
    <mergeCell ref="A3:K3"/>
    <mergeCell ref="A4:K4"/>
    <mergeCell ref="A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O1" sqref="O1:O1048576"/>
    </sheetView>
  </sheetViews>
  <sheetFormatPr defaultColWidth="8.85546875" defaultRowHeight="15" x14ac:dyDescent="0.25"/>
  <cols>
    <col min="1" max="2" width="8.85546875" style="4"/>
    <col min="3" max="3" width="31.140625" style="4" bestFit="1" customWidth="1"/>
    <col min="4" max="16384" width="8.85546875" style="4"/>
  </cols>
  <sheetData>
    <row r="1" spans="1:11" x14ac:dyDescent="0.25">
      <c r="I1" s="7"/>
      <c r="J1" s="7"/>
    </row>
    <row r="2" spans="1:11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4.45" customHeight="1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14.4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25">
      <c r="A6" s="71" t="str">
        <f>[1]Список!A5</f>
        <v>ЖЕНЩИНЫ</v>
      </c>
      <c r="B6" s="71"/>
      <c r="C6" s="71"/>
      <c r="E6" s="33" t="s">
        <v>26</v>
      </c>
      <c r="F6" s="41">
        <v>8</v>
      </c>
      <c r="I6" s="7"/>
      <c r="J6" s="7"/>
    </row>
    <row r="7" spans="1:11" x14ac:dyDescent="0.25">
      <c r="A7" s="33" t="s">
        <v>7</v>
      </c>
      <c r="B7" s="34" t="s">
        <v>11</v>
      </c>
      <c r="C7" s="34"/>
      <c r="D7" s="71" t="s">
        <v>6</v>
      </c>
      <c r="E7" s="71"/>
      <c r="F7" s="71"/>
      <c r="G7" s="71"/>
      <c r="H7" s="71"/>
      <c r="I7" s="6" t="s">
        <v>3</v>
      </c>
      <c r="J7" s="8"/>
    </row>
    <row r="8" spans="1:11" x14ac:dyDescent="0.25">
      <c r="A8" s="47" t="s">
        <v>1</v>
      </c>
      <c r="B8" s="47" t="s">
        <v>12</v>
      </c>
      <c r="C8" s="47" t="s">
        <v>2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 t="s">
        <v>5</v>
      </c>
      <c r="J8" s="6" t="s">
        <v>4</v>
      </c>
    </row>
    <row r="9" spans="1:11" x14ac:dyDescent="0.25">
      <c r="A9" s="3">
        <v>1</v>
      </c>
      <c r="B9" s="3">
        <v>1</v>
      </c>
      <c r="C9" s="31" t="str">
        <f>IF(ISBLANK([1]Список!AK8),"-",[1]Список!AK8)</f>
        <v>Богданова Ирина Александровна</v>
      </c>
      <c r="D9" s="2">
        <v>50</v>
      </c>
      <c r="E9" s="2">
        <v>10</v>
      </c>
      <c r="F9" s="2">
        <v>30</v>
      </c>
      <c r="G9" s="2">
        <v>0</v>
      </c>
      <c r="H9" s="2">
        <v>15</v>
      </c>
      <c r="I9" s="6">
        <f t="shared" ref="I9:I13" si="0">SUM(D9:H9)</f>
        <v>105</v>
      </c>
      <c r="J9" s="6">
        <f>RANK(I9,$I$9:$I$58)</f>
        <v>2</v>
      </c>
    </row>
    <row r="10" spans="1:11" x14ac:dyDescent="0.25">
      <c r="A10" s="5">
        <v>2</v>
      </c>
      <c r="B10" s="5">
        <v>2</v>
      </c>
      <c r="C10" s="31" t="str">
        <f>IF(ISBLANK([1]Список!AK9),"-",[1]Список!AK9)</f>
        <v>Багаева Екатерина Владимировна</v>
      </c>
      <c r="D10" s="2">
        <v>5</v>
      </c>
      <c r="E10" s="2">
        <v>0</v>
      </c>
      <c r="F10" s="2">
        <v>0</v>
      </c>
      <c r="G10" s="2">
        <v>0</v>
      </c>
      <c r="H10" s="2">
        <v>15</v>
      </c>
      <c r="I10" s="6">
        <f t="shared" si="0"/>
        <v>20</v>
      </c>
      <c r="J10" s="6">
        <f t="shared" ref="J10:J13" si="1">RANK(I10,$I$9:$I$58)</f>
        <v>5</v>
      </c>
    </row>
    <row r="11" spans="1:11" x14ac:dyDescent="0.25">
      <c r="A11" s="3">
        <v>3</v>
      </c>
      <c r="B11" s="3">
        <v>3</v>
      </c>
      <c r="C11" s="31" t="str">
        <f>IF(ISBLANK([1]Список!AK10),"-",[1]Список!AK10)</f>
        <v>Дмитриева Венера Валерьевна</v>
      </c>
      <c r="D11" s="2">
        <v>10</v>
      </c>
      <c r="E11" s="2">
        <v>0</v>
      </c>
      <c r="F11" s="2">
        <v>15</v>
      </c>
      <c r="G11" s="2">
        <v>25</v>
      </c>
      <c r="H11" s="2">
        <v>0</v>
      </c>
      <c r="I11" s="6">
        <f t="shared" si="0"/>
        <v>50</v>
      </c>
      <c r="J11" s="6">
        <f t="shared" si="1"/>
        <v>4</v>
      </c>
    </row>
    <row r="12" spans="1:11" x14ac:dyDescent="0.25">
      <c r="A12" s="48">
        <v>4</v>
      </c>
      <c r="B12" s="3">
        <v>4</v>
      </c>
      <c r="C12" s="31" t="str">
        <f>IF(ISBLANK([1]Список!AK11),"-",[1]Список!AK11)</f>
        <v>Давыдова Лариса Александровна</v>
      </c>
      <c r="D12" s="2">
        <v>45</v>
      </c>
      <c r="E12" s="2">
        <v>5</v>
      </c>
      <c r="F12" s="2">
        <v>20</v>
      </c>
      <c r="G12" s="2">
        <v>15</v>
      </c>
      <c r="H12" s="2">
        <v>25</v>
      </c>
      <c r="I12" s="6">
        <f t="shared" si="0"/>
        <v>110</v>
      </c>
      <c r="J12" s="6">
        <f t="shared" si="1"/>
        <v>1</v>
      </c>
    </row>
    <row r="13" spans="1:11" x14ac:dyDescent="0.25">
      <c r="A13" s="3">
        <v>5</v>
      </c>
      <c r="B13" s="5">
        <v>5</v>
      </c>
      <c r="C13" s="31" t="str">
        <f>IF(ISBLANK([1]Список!AK12),"-",[1]Список!AK12)</f>
        <v>Великая Анна Юрьевна</v>
      </c>
      <c r="D13" s="2">
        <v>0</v>
      </c>
      <c r="E13" s="2">
        <v>15</v>
      </c>
      <c r="F13" s="2">
        <v>25</v>
      </c>
      <c r="G13" s="2">
        <v>35</v>
      </c>
      <c r="H13" s="2">
        <v>0</v>
      </c>
      <c r="I13" s="6">
        <f t="shared" si="0"/>
        <v>75</v>
      </c>
      <c r="J13" s="6">
        <f t="shared" si="1"/>
        <v>3</v>
      </c>
    </row>
    <row r="16" spans="1:11" x14ac:dyDescent="0.25">
      <c r="D16" s="4" t="s">
        <v>37</v>
      </c>
      <c r="F16" s="56"/>
      <c r="G16" s="56"/>
      <c r="H16" s="56"/>
      <c r="I16" s="4" t="s">
        <v>38</v>
      </c>
    </row>
    <row r="19" spans="4:9" x14ac:dyDescent="0.25">
      <c r="D19" s="4" t="s">
        <v>39</v>
      </c>
      <c r="F19" s="56"/>
      <c r="G19" s="56"/>
      <c r="H19" s="56"/>
      <c r="I19" s="4" t="s">
        <v>40</v>
      </c>
    </row>
  </sheetData>
  <mergeCells count="5">
    <mergeCell ref="D7:H7"/>
    <mergeCell ref="A2:K2"/>
    <mergeCell ref="A3:K3"/>
    <mergeCell ref="A4:K4"/>
    <mergeCell ref="A6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P22"/>
  <sheetViews>
    <sheetView workbookViewId="0">
      <selection activeCell="Q14" sqref="Q14"/>
    </sheetView>
  </sheetViews>
  <sheetFormatPr defaultRowHeight="15" x14ac:dyDescent="0.25"/>
  <cols>
    <col min="1" max="1" width="8.85546875" style="4"/>
    <col min="2" max="2" width="33.28515625" style="4" bestFit="1" customWidth="1"/>
    <col min="3" max="12" width="5.7109375" style="4" customWidth="1"/>
    <col min="13" max="13" width="10.7109375" style="7" customWidth="1"/>
    <col min="14" max="14" width="10.42578125" style="7" bestFit="1" customWidth="1"/>
    <col min="15" max="15" width="10.42578125" style="4" customWidth="1"/>
  </cols>
  <sheetData>
    <row r="2" spans="1:16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6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4.45" customHeight="1" x14ac:dyDescent="0.25">
      <c r="A6" s="71" t="str">
        <f>[1]Список!A5</f>
        <v>ЖЕНЩИНЫ</v>
      </c>
      <c r="B6" s="71"/>
      <c r="D6" s="33" t="s">
        <v>26</v>
      </c>
      <c r="E6" s="41">
        <v>3</v>
      </c>
    </row>
    <row r="7" spans="1:16" ht="14.45" customHeight="1" x14ac:dyDescent="0.25">
      <c r="A7" s="33" t="s">
        <v>7</v>
      </c>
      <c r="B7" s="41" t="str">
        <f>[1]Список!L6</f>
        <v>3 метра - финал Жен</v>
      </c>
      <c r="C7" s="71" t="s">
        <v>6</v>
      </c>
      <c r="D7" s="71"/>
      <c r="E7" s="71"/>
      <c r="F7" s="71"/>
      <c r="G7" s="71"/>
      <c r="H7" s="71"/>
      <c r="I7" s="71"/>
      <c r="J7" s="71"/>
      <c r="K7" s="71"/>
      <c r="L7" s="71"/>
      <c r="M7" s="6" t="s">
        <v>3</v>
      </c>
      <c r="N7" s="8"/>
    </row>
    <row r="8" spans="1:16" x14ac:dyDescent="0.25">
      <c r="A8" s="47" t="s">
        <v>1</v>
      </c>
      <c r="B8" s="47" t="s">
        <v>2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 t="s">
        <v>5</v>
      </c>
      <c r="N8" s="6" t="s">
        <v>4</v>
      </c>
    </row>
    <row r="9" spans="1:16" ht="14.45" customHeight="1" x14ac:dyDescent="0.25">
      <c r="A9" s="3">
        <v>1</v>
      </c>
      <c r="B9" s="3" t="str">
        <f>IF(ISBLANK([1]Список!M8),"-",[1]Список!M8)</f>
        <v>Дмитренко Анастасия Олеговна</v>
      </c>
      <c r="C9" s="2">
        <v>20</v>
      </c>
      <c r="D9" s="2">
        <v>30</v>
      </c>
      <c r="E9" s="2">
        <v>45</v>
      </c>
      <c r="F9" s="2">
        <v>15</v>
      </c>
      <c r="G9" s="2">
        <v>20</v>
      </c>
      <c r="H9" s="2">
        <v>5</v>
      </c>
      <c r="I9" s="2">
        <v>20</v>
      </c>
      <c r="J9" s="2">
        <v>20</v>
      </c>
      <c r="K9" s="2">
        <v>15</v>
      </c>
      <c r="L9" s="2">
        <v>10</v>
      </c>
      <c r="M9" s="6">
        <f>SUM(C9:L9)</f>
        <v>200</v>
      </c>
      <c r="N9" s="6">
        <f t="shared" ref="N9:N16" si="0">RANK(M9,$M$9:$M$16)</f>
        <v>7</v>
      </c>
      <c r="P9" s="49"/>
    </row>
    <row r="10" spans="1:16" x14ac:dyDescent="0.25">
      <c r="A10" s="5">
        <v>2</v>
      </c>
      <c r="B10" s="3" t="str">
        <f>IF(ISBLANK([1]Список!M9),"-",[1]Список!M9)</f>
        <v>Серебрякова Мария Павловна</v>
      </c>
      <c r="C10" s="2">
        <v>30</v>
      </c>
      <c r="D10" s="2">
        <v>25</v>
      </c>
      <c r="E10" s="2">
        <v>20</v>
      </c>
      <c r="F10" s="2">
        <v>45</v>
      </c>
      <c r="G10" s="2">
        <v>40</v>
      </c>
      <c r="H10" s="2">
        <v>40</v>
      </c>
      <c r="I10" s="2">
        <v>20</v>
      </c>
      <c r="J10" s="2">
        <v>20</v>
      </c>
      <c r="K10" s="2">
        <v>15</v>
      </c>
      <c r="L10" s="2">
        <v>35</v>
      </c>
      <c r="M10" s="6">
        <f t="shared" ref="M10:M16" si="1">SUM(C10:L10)</f>
        <v>290</v>
      </c>
      <c r="N10" s="6">
        <f t="shared" si="0"/>
        <v>5</v>
      </c>
    </row>
    <row r="11" spans="1:16" x14ac:dyDescent="0.25">
      <c r="A11" s="3">
        <v>3</v>
      </c>
      <c r="B11" s="3" t="str">
        <f>IF(ISBLANK([1]Список!M10),"-",[1]Список!M10)</f>
        <v>Трубина Оксана Евгеньевна</v>
      </c>
      <c r="C11" s="2">
        <v>0</v>
      </c>
      <c r="D11" s="2">
        <v>20</v>
      </c>
      <c r="E11" s="2">
        <v>30</v>
      </c>
      <c r="F11" s="2">
        <v>15</v>
      </c>
      <c r="G11" s="2">
        <v>35</v>
      </c>
      <c r="H11" s="2">
        <v>10</v>
      </c>
      <c r="I11" s="2">
        <v>25</v>
      </c>
      <c r="J11" s="2">
        <v>30</v>
      </c>
      <c r="K11" s="2">
        <v>35</v>
      </c>
      <c r="L11" s="2">
        <v>20</v>
      </c>
      <c r="M11" s="6">
        <f t="shared" si="1"/>
        <v>220</v>
      </c>
      <c r="N11" s="6">
        <f t="shared" si="0"/>
        <v>6</v>
      </c>
    </row>
    <row r="12" spans="1:16" x14ac:dyDescent="0.25">
      <c r="A12" s="48">
        <v>4</v>
      </c>
      <c r="B12" s="3" t="str">
        <f>IF(ISBLANK([1]Список!M11),"-",[1]Список!M11)</f>
        <v>Багаева Екатерина Владимировна</v>
      </c>
      <c r="C12" s="2">
        <v>0</v>
      </c>
      <c r="D12" s="2">
        <v>0</v>
      </c>
      <c r="E12" s="2">
        <v>0</v>
      </c>
      <c r="F12" s="2"/>
      <c r="G12" s="2"/>
      <c r="H12" s="2"/>
      <c r="I12" s="2"/>
      <c r="J12" s="2"/>
      <c r="K12" s="2"/>
      <c r="L12" s="2"/>
      <c r="M12" s="6">
        <f t="shared" si="1"/>
        <v>0</v>
      </c>
      <c r="N12" s="6">
        <f t="shared" si="0"/>
        <v>8</v>
      </c>
    </row>
    <row r="13" spans="1:16" x14ac:dyDescent="0.25">
      <c r="A13" s="3">
        <v>5</v>
      </c>
      <c r="B13" s="3" t="str">
        <f>IF(ISBLANK([1]Список!M12),"-",[1]Список!M12)</f>
        <v>Великая Анна Юрьевна</v>
      </c>
      <c r="C13" s="2">
        <v>35</v>
      </c>
      <c r="D13" s="2">
        <v>20</v>
      </c>
      <c r="E13" s="2">
        <v>35</v>
      </c>
      <c r="F13" s="2">
        <v>30</v>
      </c>
      <c r="G13" s="2">
        <v>50</v>
      </c>
      <c r="H13" s="2">
        <v>30</v>
      </c>
      <c r="I13" s="2">
        <v>50</v>
      </c>
      <c r="J13" s="2">
        <v>55</v>
      </c>
      <c r="K13" s="2">
        <v>40</v>
      </c>
      <c r="L13" s="2">
        <v>45</v>
      </c>
      <c r="M13" s="6">
        <f t="shared" si="1"/>
        <v>390</v>
      </c>
      <c r="N13" s="6">
        <f t="shared" si="0"/>
        <v>4</v>
      </c>
    </row>
    <row r="14" spans="1:16" x14ac:dyDescent="0.25">
      <c r="A14" s="48">
        <v>6</v>
      </c>
      <c r="B14" s="3" t="str">
        <f>IF(ISBLANK([1]Список!M13),"-",[1]Список!M13)</f>
        <v>Дмитриева Венера Валерьевна</v>
      </c>
      <c r="C14" s="2">
        <v>50</v>
      </c>
      <c r="D14" s="2">
        <v>35</v>
      </c>
      <c r="E14" s="2">
        <v>35</v>
      </c>
      <c r="F14" s="2">
        <v>50</v>
      </c>
      <c r="G14" s="2">
        <v>30</v>
      </c>
      <c r="H14" s="2">
        <v>45</v>
      </c>
      <c r="I14" s="2">
        <v>60</v>
      </c>
      <c r="J14" s="2">
        <v>40</v>
      </c>
      <c r="K14" s="2">
        <v>30</v>
      </c>
      <c r="L14" s="2">
        <v>30</v>
      </c>
      <c r="M14" s="6">
        <f t="shared" si="1"/>
        <v>405</v>
      </c>
      <c r="N14" s="6">
        <f t="shared" si="0"/>
        <v>3</v>
      </c>
    </row>
    <row r="15" spans="1:16" x14ac:dyDescent="0.25">
      <c r="A15" s="3">
        <v>7</v>
      </c>
      <c r="B15" s="3" t="str">
        <f>IF(ISBLANK([1]Список!M14),"-",[1]Список!M14)</f>
        <v>Богданова Ирина Александровна</v>
      </c>
      <c r="C15" s="2">
        <v>60</v>
      </c>
      <c r="D15" s="2">
        <v>40</v>
      </c>
      <c r="E15" s="2">
        <v>55</v>
      </c>
      <c r="F15" s="2">
        <v>50</v>
      </c>
      <c r="G15" s="2">
        <v>50</v>
      </c>
      <c r="H15" s="2">
        <v>50</v>
      </c>
      <c r="I15" s="2">
        <v>50</v>
      </c>
      <c r="J15" s="2">
        <v>55</v>
      </c>
      <c r="K15" s="2">
        <v>55</v>
      </c>
      <c r="L15" s="2">
        <v>60</v>
      </c>
      <c r="M15" s="6">
        <f t="shared" si="1"/>
        <v>525</v>
      </c>
      <c r="N15" s="6">
        <f t="shared" si="0"/>
        <v>1</v>
      </c>
    </row>
    <row r="16" spans="1:16" x14ac:dyDescent="0.25">
      <c r="A16" s="48">
        <v>8</v>
      </c>
      <c r="B16" s="3" t="str">
        <f>IF(ISBLANK([1]Список!M15),"-",[1]Список!M15)</f>
        <v>Давыдова Лариса Александровна</v>
      </c>
      <c r="C16" s="2">
        <v>55</v>
      </c>
      <c r="D16" s="2">
        <v>35</v>
      </c>
      <c r="E16" s="2">
        <v>50</v>
      </c>
      <c r="F16" s="2">
        <v>55</v>
      </c>
      <c r="G16" s="2">
        <v>50</v>
      </c>
      <c r="H16" s="2">
        <v>35</v>
      </c>
      <c r="I16" s="2">
        <v>60</v>
      </c>
      <c r="J16" s="2">
        <v>55</v>
      </c>
      <c r="K16" s="2">
        <v>60</v>
      </c>
      <c r="L16" s="2">
        <v>45</v>
      </c>
      <c r="M16" s="6">
        <f t="shared" si="1"/>
        <v>500</v>
      </c>
      <c r="N16" s="6">
        <f t="shared" si="0"/>
        <v>2</v>
      </c>
    </row>
    <row r="19" spans="3:10" x14ac:dyDescent="0.25">
      <c r="C19" s="4" t="s">
        <v>37</v>
      </c>
      <c r="F19" s="56"/>
      <c r="G19" s="56"/>
      <c r="H19" s="56"/>
      <c r="J19" s="4" t="s">
        <v>38</v>
      </c>
    </row>
    <row r="22" spans="3:10" x14ac:dyDescent="0.25">
      <c r="C22" s="4" t="s">
        <v>39</v>
      </c>
      <c r="F22" s="56"/>
      <c r="G22" s="56"/>
      <c r="H22" s="56"/>
      <c r="J22" s="4" t="s">
        <v>40</v>
      </c>
    </row>
  </sheetData>
  <mergeCells count="5">
    <mergeCell ref="A2:O2"/>
    <mergeCell ref="A3:O3"/>
    <mergeCell ref="A4:O4"/>
    <mergeCell ref="A6:B6"/>
    <mergeCell ref="C7:L7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P22"/>
  <sheetViews>
    <sheetView workbookViewId="0">
      <selection activeCell="R13" sqref="R13:R14"/>
    </sheetView>
  </sheetViews>
  <sheetFormatPr defaultRowHeight="15" x14ac:dyDescent="0.25"/>
  <cols>
    <col min="1" max="1" width="8.85546875" style="4"/>
    <col min="2" max="2" width="31.140625" style="4" bestFit="1" customWidth="1"/>
    <col min="3" max="12" width="5.7109375" style="4" customWidth="1"/>
    <col min="13" max="13" width="10.7109375" style="7" customWidth="1"/>
    <col min="14" max="14" width="10.42578125" style="7" bestFit="1" customWidth="1"/>
    <col min="15" max="15" width="10.42578125" style="4" customWidth="1"/>
  </cols>
  <sheetData>
    <row r="2" spans="1:16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6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ht="14.4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4.45" customHeight="1" x14ac:dyDescent="0.25">
      <c r="A6" s="71" t="str">
        <f>[1]Список!A5</f>
        <v>ЖЕНЩИНЫ</v>
      </c>
      <c r="B6" s="71"/>
      <c r="D6" s="33" t="s">
        <v>26</v>
      </c>
      <c r="E6" s="41">
        <v>3</v>
      </c>
    </row>
    <row r="7" spans="1:16" x14ac:dyDescent="0.25">
      <c r="A7" s="33" t="s">
        <v>7</v>
      </c>
      <c r="B7" s="41" t="str">
        <f>[1]Список!L17</f>
        <v>5 метров - финал Жен</v>
      </c>
      <c r="C7" s="73" t="s">
        <v>6</v>
      </c>
      <c r="D7" s="73"/>
      <c r="E7" s="73"/>
      <c r="F7" s="73"/>
      <c r="G7" s="73"/>
      <c r="H7" s="73"/>
      <c r="I7" s="73"/>
      <c r="J7" s="73"/>
      <c r="K7" s="73"/>
      <c r="L7" s="73"/>
      <c r="M7" s="39" t="s">
        <v>3</v>
      </c>
      <c r="N7" s="8"/>
    </row>
    <row r="8" spans="1:16" x14ac:dyDescent="0.25">
      <c r="A8" s="47" t="s">
        <v>1</v>
      </c>
      <c r="B8" s="47" t="s">
        <v>2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 t="s">
        <v>5</v>
      </c>
      <c r="N8" s="6" t="s">
        <v>4</v>
      </c>
    </row>
    <row r="9" spans="1:16" ht="14.45" customHeight="1" x14ac:dyDescent="0.25">
      <c r="A9" s="3">
        <v>1</v>
      </c>
      <c r="B9" s="3" t="str">
        <f>IF(ISBLANK([1]Список!M19),"-",[1]Список!M19)</f>
        <v>Манева Магдалена Маноилова</v>
      </c>
      <c r="C9" s="2">
        <v>0</v>
      </c>
      <c r="D9" s="2">
        <v>15</v>
      </c>
      <c r="E9" s="2">
        <v>0</v>
      </c>
      <c r="F9" s="2">
        <v>20</v>
      </c>
      <c r="G9" s="2">
        <v>10</v>
      </c>
      <c r="H9" s="2">
        <v>5</v>
      </c>
      <c r="I9" s="2">
        <v>0</v>
      </c>
      <c r="J9" s="2">
        <v>0</v>
      </c>
      <c r="K9" s="2">
        <v>15</v>
      </c>
      <c r="L9" s="2">
        <v>5</v>
      </c>
      <c r="M9" s="6">
        <f>SUM(C9:L9)</f>
        <v>70</v>
      </c>
      <c r="N9" s="6">
        <f t="shared" ref="N9:N16" si="0">RANK(M9,$M$9:$M$16)</f>
        <v>6</v>
      </c>
      <c r="P9" s="49"/>
    </row>
    <row r="10" spans="1:16" x14ac:dyDescent="0.25">
      <c r="A10" s="5">
        <v>2</v>
      </c>
      <c r="B10" s="3" t="str">
        <f>IF(ISBLANK([1]Список!M20),"-",[1]Список!M20)</f>
        <v>Багаева Екатерина Владимировна</v>
      </c>
      <c r="C10" s="2">
        <v>20</v>
      </c>
      <c r="D10" s="2">
        <v>10</v>
      </c>
      <c r="E10" s="2">
        <v>0</v>
      </c>
      <c r="F10" s="2">
        <v>20</v>
      </c>
      <c r="G10" s="2">
        <v>0</v>
      </c>
      <c r="H10" s="2">
        <v>0</v>
      </c>
      <c r="I10" s="2">
        <v>10</v>
      </c>
      <c r="J10" s="2">
        <v>15</v>
      </c>
      <c r="K10" s="2">
        <v>15</v>
      </c>
      <c r="L10" s="2">
        <v>10</v>
      </c>
      <c r="M10" s="6">
        <f t="shared" ref="M10:M16" si="1">SUM(C10:L10)</f>
        <v>100</v>
      </c>
      <c r="N10" s="6">
        <f t="shared" si="0"/>
        <v>5</v>
      </c>
    </row>
    <row r="11" spans="1:16" x14ac:dyDescent="0.25">
      <c r="A11" s="3">
        <v>3</v>
      </c>
      <c r="B11" s="43" t="str">
        <f>IF(ISBLANK([1]Список!M21),"-",[1]Список!M21)</f>
        <v>Серебрякова Мария Павловна</v>
      </c>
      <c r="C11" s="44">
        <v>0</v>
      </c>
      <c r="D11" s="44">
        <v>0</v>
      </c>
      <c r="E11" s="44">
        <v>0</v>
      </c>
      <c r="F11" s="44"/>
      <c r="G11" s="44"/>
      <c r="H11" s="44"/>
      <c r="I11" s="44"/>
      <c r="J11" s="44"/>
      <c r="K11" s="44"/>
      <c r="L11" s="44"/>
      <c r="M11" s="6">
        <f t="shared" si="1"/>
        <v>0</v>
      </c>
      <c r="N11" s="6">
        <f t="shared" si="0"/>
        <v>8</v>
      </c>
    </row>
    <row r="12" spans="1:16" x14ac:dyDescent="0.25">
      <c r="A12" s="48">
        <v>4</v>
      </c>
      <c r="B12" s="43" t="str">
        <f>IF(ISBLANK([1]Список!M22),"-",[1]Список!M22)</f>
        <v>Фам Тхань Ту</v>
      </c>
      <c r="C12" s="44">
        <v>0</v>
      </c>
      <c r="D12" s="44">
        <v>15</v>
      </c>
      <c r="E12" s="44">
        <v>10</v>
      </c>
      <c r="F12" s="44">
        <v>5</v>
      </c>
      <c r="G12" s="44">
        <v>0</v>
      </c>
      <c r="H12" s="44">
        <v>0</v>
      </c>
      <c r="I12" s="44">
        <v>0</v>
      </c>
      <c r="J12" s="44"/>
      <c r="K12" s="44"/>
      <c r="L12" s="44"/>
      <c r="M12" s="6">
        <f t="shared" si="1"/>
        <v>30</v>
      </c>
      <c r="N12" s="6">
        <f t="shared" si="0"/>
        <v>7</v>
      </c>
    </row>
    <row r="13" spans="1:16" x14ac:dyDescent="0.25">
      <c r="A13" s="3">
        <v>5</v>
      </c>
      <c r="B13" s="3" t="str">
        <f>IF(ISBLANK([1]Список!M23),"-",[1]Список!M23)</f>
        <v>Великая Анна Юрьевна</v>
      </c>
      <c r="C13" s="2">
        <v>20</v>
      </c>
      <c r="D13" s="2">
        <v>15</v>
      </c>
      <c r="E13" s="2">
        <v>10</v>
      </c>
      <c r="F13" s="2">
        <v>25</v>
      </c>
      <c r="G13" s="2">
        <v>25</v>
      </c>
      <c r="H13" s="2">
        <v>5</v>
      </c>
      <c r="I13" s="2">
        <v>40</v>
      </c>
      <c r="J13" s="2">
        <v>40</v>
      </c>
      <c r="K13" s="2">
        <v>30</v>
      </c>
      <c r="L13" s="2">
        <v>35</v>
      </c>
      <c r="M13" s="6">
        <f t="shared" si="1"/>
        <v>245</v>
      </c>
      <c r="N13" s="6">
        <f t="shared" si="0"/>
        <v>4</v>
      </c>
    </row>
    <row r="14" spans="1:16" x14ac:dyDescent="0.25">
      <c r="A14" s="48">
        <v>6</v>
      </c>
      <c r="B14" s="3" t="str">
        <f>IF(ISBLANK([1]Список!M24),"-",[1]Список!M24)</f>
        <v>Богданова Ирина Александровна</v>
      </c>
      <c r="C14" s="2">
        <v>50</v>
      </c>
      <c r="D14" s="2">
        <v>10</v>
      </c>
      <c r="E14" s="2">
        <v>30</v>
      </c>
      <c r="F14" s="2">
        <v>35</v>
      </c>
      <c r="G14" s="2">
        <v>60</v>
      </c>
      <c r="H14" s="2">
        <v>40</v>
      </c>
      <c r="I14" s="2">
        <v>20</v>
      </c>
      <c r="J14" s="2">
        <v>20</v>
      </c>
      <c r="K14" s="2">
        <v>25</v>
      </c>
      <c r="L14" s="2">
        <v>20</v>
      </c>
      <c r="M14" s="6">
        <f t="shared" si="1"/>
        <v>310</v>
      </c>
      <c r="N14" s="6">
        <f t="shared" si="0"/>
        <v>3</v>
      </c>
    </row>
    <row r="15" spans="1:16" x14ac:dyDescent="0.25">
      <c r="A15" s="3">
        <v>7</v>
      </c>
      <c r="B15" s="3" t="str">
        <f>IF(ISBLANK([1]Список!M25),"-",[1]Список!M25)</f>
        <v>Давыдова Лариса Александровна</v>
      </c>
      <c r="C15" s="2">
        <v>55</v>
      </c>
      <c r="D15" s="2">
        <v>40</v>
      </c>
      <c r="E15" s="2">
        <v>50</v>
      </c>
      <c r="F15" s="2">
        <v>50</v>
      </c>
      <c r="G15" s="2">
        <v>50</v>
      </c>
      <c r="H15" s="2">
        <v>20</v>
      </c>
      <c r="I15" s="2">
        <v>35</v>
      </c>
      <c r="J15" s="2">
        <v>20</v>
      </c>
      <c r="K15" s="2">
        <v>50</v>
      </c>
      <c r="L15" s="2">
        <v>55</v>
      </c>
      <c r="M15" s="6">
        <f t="shared" si="1"/>
        <v>425</v>
      </c>
      <c r="N15" s="6">
        <f t="shared" si="0"/>
        <v>1</v>
      </c>
    </row>
    <row r="16" spans="1:16" x14ac:dyDescent="0.25">
      <c r="A16" s="48">
        <v>8</v>
      </c>
      <c r="B16" s="3" t="str">
        <f>IF(ISBLANK([1]Список!M26),"-",[1]Список!M26)</f>
        <v>Дмитриева Венера Валерьевна</v>
      </c>
      <c r="C16" s="2">
        <v>45</v>
      </c>
      <c r="D16" s="2">
        <v>55</v>
      </c>
      <c r="E16" s="2">
        <v>50</v>
      </c>
      <c r="F16" s="2">
        <v>20</v>
      </c>
      <c r="G16" s="2">
        <v>30</v>
      </c>
      <c r="H16" s="2">
        <v>20</v>
      </c>
      <c r="I16" s="2">
        <v>50</v>
      </c>
      <c r="J16" s="2">
        <v>45</v>
      </c>
      <c r="K16" s="2">
        <v>35</v>
      </c>
      <c r="L16" s="2">
        <v>50</v>
      </c>
      <c r="M16" s="6">
        <f t="shared" si="1"/>
        <v>400</v>
      </c>
      <c r="N16" s="6">
        <f t="shared" si="0"/>
        <v>2</v>
      </c>
    </row>
    <row r="19" spans="3:10" x14ac:dyDescent="0.25">
      <c r="C19" s="4" t="s">
        <v>37</v>
      </c>
      <c r="F19" s="56"/>
      <c r="G19" s="56"/>
      <c r="H19" s="56"/>
      <c r="J19" s="4" t="s">
        <v>38</v>
      </c>
    </row>
    <row r="22" spans="3:10" x14ac:dyDescent="0.25">
      <c r="C22" s="4" t="s">
        <v>39</v>
      </c>
      <c r="F22" s="56"/>
      <c r="G22" s="56"/>
      <c r="H22" s="56"/>
      <c r="J22" s="4" t="s">
        <v>40</v>
      </c>
    </row>
  </sheetData>
  <mergeCells count="5">
    <mergeCell ref="A2:O2"/>
    <mergeCell ref="A3:O3"/>
    <mergeCell ref="A4:O4"/>
    <mergeCell ref="A6:B6"/>
    <mergeCell ref="C7:L7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P22"/>
  <sheetViews>
    <sheetView workbookViewId="0">
      <selection activeCell="G26" sqref="G26"/>
    </sheetView>
  </sheetViews>
  <sheetFormatPr defaultRowHeight="15" x14ac:dyDescent="0.25"/>
  <cols>
    <col min="1" max="1" width="8.85546875" style="4"/>
    <col min="2" max="2" width="31.140625" style="4" bestFit="1" customWidth="1"/>
    <col min="3" max="12" width="5.7109375" style="4" customWidth="1"/>
    <col min="13" max="13" width="10.7109375" style="7" customWidth="1"/>
    <col min="14" max="14" width="10.42578125" style="7" bestFit="1" customWidth="1"/>
    <col min="15" max="15" width="10.42578125" style="4" customWidth="1"/>
  </cols>
  <sheetData>
    <row r="2" spans="1:16" x14ac:dyDescent="0.25">
      <c r="A2" s="72" t="str">
        <f>[1]Список!A2:E2</f>
        <v xml:space="preserve">ПРОТОКОЛ 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x14ac:dyDescent="0.25">
      <c r="A3" s="72" t="str">
        <f>[1]Список!A3:E3</f>
        <v>Чемпионат мира по Универсальному бою в дисциплине  "Спортивное метание ножа среди мужчин и женщин"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6" x14ac:dyDescent="0.25">
      <c r="A4" s="72" t="str">
        <f>[1]Список!A4:E4</f>
        <v>15 - 17 декабря 2017 года, г. Москва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ht="14.45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4.45" customHeight="1" x14ac:dyDescent="0.25">
      <c r="A6" s="71" t="str">
        <f>[1]Список!A5</f>
        <v>ЖЕНЩИНЫ</v>
      </c>
      <c r="B6" s="71"/>
      <c r="D6" s="33" t="s">
        <v>26</v>
      </c>
      <c r="E6" s="41">
        <v>3</v>
      </c>
    </row>
    <row r="7" spans="1:16" x14ac:dyDescent="0.25">
      <c r="A7" s="33" t="s">
        <v>7</v>
      </c>
      <c r="B7" s="42" t="str">
        <f>[1]Список!L28</f>
        <v>7 метров - финал Жен</v>
      </c>
      <c r="C7" s="73" t="s">
        <v>6</v>
      </c>
      <c r="D7" s="73"/>
      <c r="E7" s="73"/>
      <c r="F7" s="73"/>
      <c r="G7" s="73"/>
      <c r="H7" s="73"/>
      <c r="I7" s="73"/>
      <c r="J7" s="73"/>
      <c r="K7" s="73"/>
      <c r="L7" s="73"/>
      <c r="M7" s="3" t="s">
        <v>3</v>
      </c>
      <c r="N7" s="8"/>
    </row>
    <row r="8" spans="1:16" x14ac:dyDescent="0.25">
      <c r="A8" s="47" t="s">
        <v>1</v>
      </c>
      <c r="B8" s="47" t="s">
        <v>2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6">
        <v>9</v>
      </c>
      <c r="L8" s="6">
        <v>10</v>
      </c>
      <c r="M8" s="6" t="s">
        <v>5</v>
      </c>
      <c r="N8" s="6" t="s">
        <v>4</v>
      </c>
    </row>
    <row r="9" spans="1:16" ht="14.45" customHeight="1" x14ac:dyDescent="0.25">
      <c r="A9" s="3">
        <v>1</v>
      </c>
      <c r="B9" s="3" t="str">
        <f>IF(ISBLANK([1]Список!M30),"-",[1]Список!M30)</f>
        <v>Багаева Екатерина Владимировна</v>
      </c>
      <c r="C9" s="2">
        <v>0</v>
      </c>
      <c r="D9" s="2">
        <v>0</v>
      </c>
      <c r="E9" s="2">
        <v>0</v>
      </c>
      <c r="F9" s="2"/>
      <c r="G9" s="2"/>
      <c r="H9" s="2"/>
      <c r="I9" s="2"/>
      <c r="J9" s="2"/>
      <c r="K9" s="2"/>
      <c r="L9" s="2"/>
      <c r="M9" s="6">
        <f>SUM(C9:L9)</f>
        <v>0</v>
      </c>
      <c r="N9" s="6">
        <f t="shared" ref="N9:N16" si="0">RANK(M9,$M$9:$M$16)</f>
        <v>5</v>
      </c>
      <c r="P9" s="49"/>
    </row>
    <row r="10" spans="1:16" x14ac:dyDescent="0.25">
      <c r="A10" s="5">
        <v>2</v>
      </c>
      <c r="B10" s="3" t="str">
        <f>IF(ISBLANK([1]Список!M31),"-",[1]Список!M31)</f>
        <v>Дмитриева Венера Валерьевна</v>
      </c>
      <c r="C10" s="2">
        <v>30</v>
      </c>
      <c r="D10" s="2">
        <v>45</v>
      </c>
      <c r="E10" s="2">
        <v>20</v>
      </c>
      <c r="F10" s="2">
        <v>25</v>
      </c>
      <c r="G10" s="2">
        <v>40</v>
      </c>
      <c r="H10" s="2">
        <v>0</v>
      </c>
      <c r="I10" s="2">
        <v>30</v>
      </c>
      <c r="J10" s="2">
        <v>10</v>
      </c>
      <c r="K10" s="2">
        <v>15</v>
      </c>
      <c r="L10" s="2">
        <v>15</v>
      </c>
      <c r="M10" s="6">
        <f t="shared" ref="M10:M16" si="1">SUM(C10:L10)</f>
        <v>230</v>
      </c>
      <c r="N10" s="6">
        <f t="shared" si="0"/>
        <v>1</v>
      </c>
    </row>
    <row r="11" spans="1:16" x14ac:dyDescent="0.25">
      <c r="A11" s="3">
        <v>3</v>
      </c>
      <c r="B11" s="3" t="str">
        <f>IF(ISBLANK([1]Список!M32),"-",[1]Список!M32)</f>
        <v>Великая Анна Юрьевна</v>
      </c>
      <c r="C11" s="2">
        <v>25</v>
      </c>
      <c r="D11" s="2">
        <v>0</v>
      </c>
      <c r="E11" s="2">
        <v>20</v>
      </c>
      <c r="F11" s="2">
        <v>0</v>
      </c>
      <c r="G11" s="2">
        <v>0</v>
      </c>
      <c r="H11" s="2">
        <v>0</v>
      </c>
      <c r="I11" s="2"/>
      <c r="J11" s="2"/>
      <c r="K11" s="2"/>
      <c r="L11" s="2"/>
      <c r="M11" s="6">
        <f t="shared" si="1"/>
        <v>45</v>
      </c>
      <c r="N11" s="6">
        <f t="shared" si="0"/>
        <v>4</v>
      </c>
    </row>
    <row r="12" spans="1:16" x14ac:dyDescent="0.25">
      <c r="A12" s="48">
        <v>4</v>
      </c>
      <c r="B12" s="3" t="str">
        <f>IF(ISBLANK([1]Список!M33),"-",[1]Список!M33)</f>
        <v>Богданова Ирина Александровна</v>
      </c>
      <c r="C12" s="2">
        <v>25</v>
      </c>
      <c r="D12" s="2">
        <v>15</v>
      </c>
      <c r="E12" s="2">
        <v>20</v>
      </c>
      <c r="F12" s="2">
        <v>15</v>
      </c>
      <c r="G12" s="2">
        <v>10</v>
      </c>
      <c r="H12" s="2">
        <v>25</v>
      </c>
      <c r="I12" s="2">
        <v>25</v>
      </c>
      <c r="J12" s="2">
        <v>15</v>
      </c>
      <c r="K12" s="2">
        <v>20</v>
      </c>
      <c r="L12" s="2">
        <v>35</v>
      </c>
      <c r="M12" s="6">
        <f t="shared" si="1"/>
        <v>205</v>
      </c>
      <c r="N12" s="6">
        <f t="shared" si="0"/>
        <v>2</v>
      </c>
    </row>
    <row r="13" spans="1:16" x14ac:dyDescent="0.25">
      <c r="A13" s="3">
        <v>5</v>
      </c>
      <c r="B13" s="3" t="str">
        <f>IF(ISBLANK([1]Список!M34),"-",[1]Список!M34)</f>
        <v>Давыдова Лариса Александровна</v>
      </c>
      <c r="C13" s="2">
        <v>15</v>
      </c>
      <c r="D13" s="2">
        <v>0</v>
      </c>
      <c r="E13" s="2">
        <v>0</v>
      </c>
      <c r="F13" s="2">
        <v>30</v>
      </c>
      <c r="G13" s="2">
        <v>0</v>
      </c>
      <c r="H13" s="2">
        <v>10</v>
      </c>
      <c r="I13" s="2">
        <v>30</v>
      </c>
      <c r="J13" s="2">
        <v>15</v>
      </c>
      <c r="K13" s="2">
        <v>5</v>
      </c>
      <c r="L13" s="2">
        <v>5</v>
      </c>
      <c r="M13" s="6">
        <f t="shared" si="1"/>
        <v>110</v>
      </c>
      <c r="N13" s="6">
        <f t="shared" si="0"/>
        <v>3</v>
      </c>
    </row>
    <row r="14" spans="1:16" x14ac:dyDescent="0.25">
      <c r="A14" s="48">
        <v>6</v>
      </c>
      <c r="B14" s="3" t="str">
        <f>IF(ISBLANK([1]Список!M35),"-",[1]Список!M35)</f>
        <v>-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6">
        <f t="shared" si="1"/>
        <v>0</v>
      </c>
      <c r="N14" s="6">
        <f t="shared" si="0"/>
        <v>5</v>
      </c>
    </row>
    <row r="15" spans="1:16" x14ac:dyDescent="0.25">
      <c r="A15" s="3">
        <v>7</v>
      </c>
      <c r="B15" s="3" t="str">
        <f>IF(ISBLANK([1]Список!M36),"-",[1]Список!M36)</f>
        <v>-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6">
        <f t="shared" si="1"/>
        <v>0</v>
      </c>
      <c r="N15" s="6">
        <f t="shared" si="0"/>
        <v>5</v>
      </c>
    </row>
    <row r="16" spans="1:16" x14ac:dyDescent="0.25">
      <c r="A16" s="48">
        <v>8</v>
      </c>
      <c r="B16" s="3" t="str">
        <f>IF(ISBLANK([1]Список!M37),"-",[1]Список!M37)</f>
        <v>-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6">
        <f t="shared" si="1"/>
        <v>0</v>
      </c>
      <c r="N16" s="6">
        <f t="shared" si="0"/>
        <v>5</v>
      </c>
    </row>
    <row r="19" spans="3:10" x14ac:dyDescent="0.25">
      <c r="C19" s="4" t="s">
        <v>37</v>
      </c>
      <c r="F19" s="56"/>
      <c r="G19" s="56"/>
      <c r="H19" s="56"/>
      <c r="J19" s="4" t="s">
        <v>38</v>
      </c>
    </row>
    <row r="22" spans="3:10" x14ac:dyDescent="0.25">
      <c r="C22" s="4" t="s">
        <v>39</v>
      </c>
      <c r="F22" s="56"/>
      <c r="G22" s="56"/>
      <c r="H22" s="56"/>
      <c r="J22" s="4" t="s">
        <v>40</v>
      </c>
    </row>
  </sheetData>
  <mergeCells count="5">
    <mergeCell ref="A2:O2"/>
    <mergeCell ref="A3:O3"/>
    <mergeCell ref="A4:O4"/>
    <mergeCell ref="A6:B6"/>
    <mergeCell ref="C7:L7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4"/>
  <sheetViews>
    <sheetView tabSelected="1" topLeftCell="A7" workbookViewId="0">
      <selection activeCell="O27" sqref="O27"/>
    </sheetView>
  </sheetViews>
  <sheetFormatPr defaultColWidth="8.85546875" defaultRowHeight="15" x14ac:dyDescent="0.25"/>
  <cols>
    <col min="1" max="1" width="8.85546875" style="10"/>
    <col min="2" max="2" width="33.7109375" style="10" bestFit="1" customWidth="1"/>
    <col min="3" max="13" width="7.7109375" style="10" customWidth="1"/>
    <col min="14" max="16384" width="8.85546875" style="10"/>
  </cols>
  <sheetData>
    <row r="2" spans="1:4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41" x14ac:dyDescent="0.25">
      <c r="A3" s="74" t="s">
        <v>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41" x14ac:dyDescent="0.25">
      <c r="A4" s="74" t="s">
        <v>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6" spans="1:41" x14ac:dyDescent="0.25">
      <c r="A6" s="75" t="s">
        <v>35</v>
      </c>
      <c r="B6" s="76"/>
      <c r="AO6" s="10">
        <v>1340</v>
      </c>
    </row>
    <row r="7" spans="1:41" x14ac:dyDescent="0.25">
      <c r="A7" s="50" t="s">
        <v>7</v>
      </c>
      <c r="B7" s="50" t="s">
        <v>34</v>
      </c>
      <c r="D7" s="10" t="s">
        <v>36</v>
      </c>
    </row>
    <row r="8" spans="1:41" x14ac:dyDescent="0.25">
      <c r="A8" s="45" t="s">
        <v>1</v>
      </c>
      <c r="B8" s="45" t="s">
        <v>2</v>
      </c>
      <c r="C8" s="51">
        <v>1</v>
      </c>
      <c r="D8" s="51">
        <v>2</v>
      </c>
      <c r="E8" s="51">
        <v>3</v>
      </c>
      <c r="F8" s="51">
        <v>4</v>
      </c>
      <c r="G8" s="51">
        <v>5</v>
      </c>
      <c r="H8" s="51">
        <v>6</v>
      </c>
      <c r="I8" s="51">
        <v>7</v>
      </c>
      <c r="J8" s="51">
        <v>8</v>
      </c>
      <c r="K8" s="51">
        <v>9</v>
      </c>
      <c r="L8" s="51">
        <v>10</v>
      </c>
      <c r="M8" s="51" t="s">
        <v>3</v>
      </c>
    </row>
    <row r="9" spans="1:41" x14ac:dyDescent="0.25">
      <c r="A9" s="45">
        <v>1</v>
      </c>
      <c r="B9" s="1" t="s">
        <v>33</v>
      </c>
      <c r="C9" s="1">
        <v>35</v>
      </c>
      <c r="D9" s="1">
        <v>30</v>
      </c>
      <c r="E9" s="1">
        <v>55</v>
      </c>
      <c r="F9" s="1">
        <v>15</v>
      </c>
      <c r="G9" s="1">
        <v>50</v>
      </c>
      <c r="H9" s="1">
        <v>15</v>
      </c>
      <c r="I9" s="1">
        <v>10</v>
      </c>
      <c r="J9" s="1">
        <v>50</v>
      </c>
      <c r="K9" s="1">
        <v>30</v>
      </c>
      <c r="L9" s="1">
        <v>25</v>
      </c>
      <c r="M9" s="52">
        <v>315</v>
      </c>
    </row>
    <row r="10" spans="1:41" x14ac:dyDescent="0.25">
      <c r="A10" s="45">
        <v>2</v>
      </c>
      <c r="B10" s="1" t="s">
        <v>28</v>
      </c>
      <c r="C10" s="1">
        <v>40</v>
      </c>
      <c r="D10" s="1">
        <v>30</v>
      </c>
      <c r="E10" s="1">
        <v>20</v>
      </c>
      <c r="F10" s="1">
        <v>55</v>
      </c>
      <c r="G10" s="1">
        <v>60</v>
      </c>
      <c r="H10" s="1">
        <v>20</v>
      </c>
      <c r="I10" s="1">
        <v>40</v>
      </c>
      <c r="J10" s="1">
        <v>60</v>
      </c>
      <c r="K10" s="1">
        <v>40</v>
      </c>
      <c r="L10" s="1">
        <v>55</v>
      </c>
      <c r="M10" s="52">
        <v>420</v>
      </c>
    </row>
    <row r="11" spans="1:41" x14ac:dyDescent="0.25">
      <c r="A11" s="45">
        <v>3</v>
      </c>
      <c r="B11" s="1" t="s">
        <v>27</v>
      </c>
      <c r="C11" s="1">
        <v>55</v>
      </c>
      <c r="D11" s="1">
        <v>60</v>
      </c>
      <c r="E11" s="1">
        <v>55</v>
      </c>
      <c r="F11" s="1">
        <v>60</v>
      </c>
      <c r="G11" s="1">
        <v>50</v>
      </c>
      <c r="H11" s="1">
        <v>50</v>
      </c>
      <c r="I11" s="1">
        <v>55</v>
      </c>
      <c r="J11" s="1">
        <v>50</v>
      </c>
      <c r="K11" s="1">
        <v>45</v>
      </c>
      <c r="L11" s="1">
        <v>60</v>
      </c>
      <c r="M11" s="52">
        <v>540</v>
      </c>
    </row>
    <row r="12" spans="1:41" x14ac:dyDescent="0.25">
      <c r="A12" s="45">
        <v>4</v>
      </c>
      <c r="B12" s="1" t="s">
        <v>31</v>
      </c>
      <c r="C12" s="1">
        <v>50</v>
      </c>
      <c r="D12" s="1">
        <v>60</v>
      </c>
      <c r="E12" s="1">
        <v>60</v>
      </c>
      <c r="F12" s="1">
        <v>40</v>
      </c>
      <c r="G12" s="1">
        <v>50</v>
      </c>
      <c r="H12" s="1">
        <v>55</v>
      </c>
      <c r="I12" s="1">
        <v>55</v>
      </c>
      <c r="J12" s="1">
        <v>55</v>
      </c>
      <c r="K12" s="1">
        <v>50</v>
      </c>
      <c r="L12" s="1">
        <v>55</v>
      </c>
      <c r="M12" s="52">
        <v>530</v>
      </c>
    </row>
    <row r="13" spans="1:41" x14ac:dyDescent="0.25">
      <c r="A13" s="45">
        <v>5</v>
      </c>
      <c r="B13" s="1" t="s">
        <v>32</v>
      </c>
      <c r="C13" s="1">
        <v>50</v>
      </c>
      <c r="D13" s="1">
        <v>55</v>
      </c>
      <c r="E13" s="1">
        <v>55</v>
      </c>
      <c r="F13" s="1">
        <v>60</v>
      </c>
      <c r="G13" s="1">
        <v>35</v>
      </c>
      <c r="H13" s="1">
        <v>60</v>
      </c>
      <c r="I13" s="1">
        <v>55</v>
      </c>
      <c r="J13" s="1">
        <v>55</v>
      </c>
      <c r="K13" s="1">
        <v>55</v>
      </c>
      <c r="L13" s="1">
        <v>55</v>
      </c>
      <c r="M13" s="52">
        <v>535</v>
      </c>
    </row>
    <row r="15" spans="1:41" x14ac:dyDescent="0.25">
      <c r="D15" s="10" t="s">
        <v>29</v>
      </c>
    </row>
    <row r="16" spans="1:41" x14ac:dyDescent="0.25">
      <c r="A16" s="51" t="s">
        <v>1</v>
      </c>
      <c r="B16" s="51" t="s">
        <v>2</v>
      </c>
      <c r="C16" s="51">
        <v>1</v>
      </c>
      <c r="D16" s="51">
        <v>2</v>
      </c>
      <c r="E16" s="51">
        <v>3</v>
      </c>
      <c r="F16" s="51">
        <v>4</v>
      </c>
      <c r="G16" s="51">
        <v>5</v>
      </c>
      <c r="H16" s="51">
        <v>6</v>
      </c>
      <c r="I16" s="51">
        <v>7</v>
      </c>
      <c r="J16" s="51">
        <v>8</v>
      </c>
      <c r="K16" s="51">
        <v>9</v>
      </c>
      <c r="L16" s="51">
        <v>10</v>
      </c>
      <c r="M16" s="51" t="s">
        <v>3</v>
      </c>
    </row>
    <row r="17" spans="1:13" x14ac:dyDescent="0.25">
      <c r="A17" s="45">
        <v>1</v>
      </c>
      <c r="B17" s="1" t="s">
        <v>33</v>
      </c>
      <c r="C17" s="1">
        <v>20</v>
      </c>
      <c r="D17" s="1">
        <v>0</v>
      </c>
      <c r="E17" s="1">
        <v>15</v>
      </c>
      <c r="F17" s="1">
        <v>5</v>
      </c>
      <c r="G17" s="1">
        <v>25</v>
      </c>
      <c r="H17" s="1">
        <v>25</v>
      </c>
      <c r="I17" s="1">
        <v>30</v>
      </c>
      <c r="J17" s="1">
        <v>10</v>
      </c>
      <c r="K17" s="1">
        <v>20</v>
      </c>
      <c r="L17" s="1">
        <v>0</v>
      </c>
      <c r="M17" s="52">
        <v>150</v>
      </c>
    </row>
    <row r="18" spans="1:13" x14ac:dyDescent="0.25">
      <c r="A18" s="45">
        <v>2</v>
      </c>
      <c r="B18" s="1" t="s">
        <v>28</v>
      </c>
      <c r="C18" s="1">
        <v>25</v>
      </c>
      <c r="D18" s="1">
        <v>25</v>
      </c>
      <c r="E18" s="1">
        <v>45</v>
      </c>
      <c r="F18" s="1">
        <v>35</v>
      </c>
      <c r="G18" s="1">
        <v>55</v>
      </c>
      <c r="H18" s="1">
        <v>40</v>
      </c>
      <c r="I18" s="1">
        <v>40</v>
      </c>
      <c r="J18" s="1">
        <v>30</v>
      </c>
      <c r="K18" s="1">
        <v>40</v>
      </c>
      <c r="L18" s="1">
        <v>35</v>
      </c>
      <c r="M18" s="52">
        <v>370</v>
      </c>
    </row>
    <row r="19" spans="1:13" x14ac:dyDescent="0.25">
      <c r="A19" s="45">
        <v>3</v>
      </c>
      <c r="B19" s="1" t="s">
        <v>27</v>
      </c>
      <c r="C19" s="1">
        <v>30</v>
      </c>
      <c r="D19" s="1">
        <v>25</v>
      </c>
      <c r="E19" s="1">
        <v>60</v>
      </c>
      <c r="F19" s="1">
        <v>10</v>
      </c>
      <c r="G19" s="1">
        <v>50</v>
      </c>
      <c r="H19" s="1">
        <v>50</v>
      </c>
      <c r="I19" s="1">
        <v>50</v>
      </c>
      <c r="J19" s="1">
        <v>45</v>
      </c>
      <c r="K19" s="1">
        <v>55</v>
      </c>
      <c r="L19" s="1">
        <v>40</v>
      </c>
      <c r="M19" s="52">
        <v>415</v>
      </c>
    </row>
    <row r="20" spans="1:13" x14ac:dyDescent="0.25">
      <c r="A20" s="45">
        <v>4</v>
      </c>
      <c r="B20" s="1" t="s">
        <v>31</v>
      </c>
      <c r="C20" s="1">
        <v>30</v>
      </c>
      <c r="D20" s="1">
        <v>60</v>
      </c>
      <c r="E20" s="1">
        <v>40</v>
      </c>
      <c r="F20" s="1">
        <v>50</v>
      </c>
      <c r="G20" s="1">
        <v>40</v>
      </c>
      <c r="H20" s="1">
        <v>55</v>
      </c>
      <c r="I20" s="1">
        <v>25</v>
      </c>
      <c r="J20" s="1">
        <v>55</v>
      </c>
      <c r="K20" s="1">
        <v>55</v>
      </c>
      <c r="L20" s="1">
        <v>45</v>
      </c>
      <c r="M20" s="52">
        <v>455</v>
      </c>
    </row>
    <row r="21" spans="1:13" x14ac:dyDescent="0.25">
      <c r="A21" s="45">
        <v>5</v>
      </c>
      <c r="B21" s="1" t="s">
        <v>32</v>
      </c>
      <c r="C21" s="1">
        <v>30</v>
      </c>
      <c r="D21" s="1">
        <v>25</v>
      </c>
      <c r="E21" s="1">
        <v>40</v>
      </c>
      <c r="F21" s="1">
        <v>45</v>
      </c>
      <c r="G21" s="1">
        <v>35</v>
      </c>
      <c r="H21" s="1">
        <v>50</v>
      </c>
      <c r="I21" s="1">
        <v>50</v>
      </c>
      <c r="J21" s="1">
        <v>35</v>
      </c>
      <c r="K21" s="1">
        <v>45</v>
      </c>
      <c r="L21" s="1">
        <v>60</v>
      </c>
      <c r="M21" s="52">
        <v>415</v>
      </c>
    </row>
    <row r="23" spans="1:13" x14ac:dyDescent="0.25">
      <c r="D23" s="10" t="s">
        <v>30</v>
      </c>
    </row>
    <row r="24" spans="1:13" x14ac:dyDescent="0.25">
      <c r="A24" s="51" t="s">
        <v>1</v>
      </c>
      <c r="B24" s="51" t="s">
        <v>2</v>
      </c>
      <c r="C24" s="51">
        <v>1</v>
      </c>
      <c r="D24" s="51">
        <v>2</v>
      </c>
      <c r="E24" s="51">
        <v>3</v>
      </c>
      <c r="F24" s="51">
        <v>4</v>
      </c>
      <c r="G24" s="51">
        <v>5</v>
      </c>
      <c r="H24" s="51">
        <v>6</v>
      </c>
      <c r="I24" s="51">
        <v>7</v>
      </c>
      <c r="J24" s="51">
        <v>8</v>
      </c>
      <c r="K24" s="51">
        <v>9</v>
      </c>
      <c r="L24" s="51">
        <v>10</v>
      </c>
      <c r="M24" s="51" t="s">
        <v>3</v>
      </c>
    </row>
    <row r="25" spans="1:13" x14ac:dyDescent="0.25">
      <c r="A25" s="45">
        <v>1</v>
      </c>
      <c r="B25" s="1" t="s">
        <v>33</v>
      </c>
      <c r="C25" s="1">
        <v>0</v>
      </c>
      <c r="D25" s="1">
        <v>15</v>
      </c>
      <c r="E25" s="1">
        <v>0</v>
      </c>
      <c r="F25" s="1">
        <v>5</v>
      </c>
      <c r="G25" s="1">
        <v>0</v>
      </c>
      <c r="H25" s="1">
        <v>5</v>
      </c>
      <c r="I25" s="1">
        <v>5</v>
      </c>
      <c r="J25" s="1">
        <v>0</v>
      </c>
      <c r="K25" s="1">
        <v>10</v>
      </c>
      <c r="L25" s="1">
        <v>20</v>
      </c>
      <c r="M25" s="52">
        <v>60</v>
      </c>
    </row>
    <row r="26" spans="1:13" x14ac:dyDescent="0.25">
      <c r="A26" s="45">
        <v>2</v>
      </c>
      <c r="B26" s="1" t="s">
        <v>28</v>
      </c>
      <c r="C26" s="1">
        <v>20</v>
      </c>
      <c r="D26" s="1">
        <v>30</v>
      </c>
      <c r="E26" s="1">
        <v>0</v>
      </c>
      <c r="F26" s="1">
        <v>0</v>
      </c>
      <c r="G26" s="1">
        <v>15</v>
      </c>
      <c r="H26" s="1">
        <v>0</v>
      </c>
      <c r="I26" s="1">
        <v>0</v>
      </c>
      <c r="J26" s="1">
        <v>20</v>
      </c>
      <c r="K26" s="1">
        <v>20</v>
      </c>
      <c r="L26" s="1">
        <v>10</v>
      </c>
      <c r="M26" s="52">
        <v>115</v>
      </c>
    </row>
    <row r="27" spans="1:13" x14ac:dyDescent="0.25">
      <c r="A27" s="45">
        <v>3</v>
      </c>
      <c r="B27" s="1" t="s">
        <v>27</v>
      </c>
      <c r="C27" s="1">
        <v>5</v>
      </c>
      <c r="D27" s="1">
        <v>0</v>
      </c>
      <c r="E27" s="1">
        <v>0</v>
      </c>
      <c r="F27" s="1">
        <v>20</v>
      </c>
      <c r="G27" s="1">
        <v>35</v>
      </c>
      <c r="H27" s="1">
        <v>20</v>
      </c>
      <c r="I27" s="1">
        <v>25</v>
      </c>
      <c r="J27" s="1">
        <v>10</v>
      </c>
      <c r="K27" s="1">
        <v>20</v>
      </c>
      <c r="L27" s="1">
        <v>20</v>
      </c>
      <c r="M27" s="52">
        <v>155</v>
      </c>
    </row>
    <row r="28" spans="1:13" x14ac:dyDescent="0.25">
      <c r="A28" s="45">
        <v>4</v>
      </c>
      <c r="B28" s="1" t="s">
        <v>31</v>
      </c>
      <c r="C28" s="1">
        <v>30</v>
      </c>
      <c r="D28" s="1">
        <v>25</v>
      </c>
      <c r="E28" s="1">
        <v>25</v>
      </c>
      <c r="F28" s="1">
        <v>10</v>
      </c>
      <c r="G28" s="1">
        <v>10</v>
      </c>
      <c r="H28" s="1">
        <v>20</v>
      </c>
      <c r="I28" s="1">
        <v>35</v>
      </c>
      <c r="J28" s="1">
        <v>20</v>
      </c>
      <c r="K28" s="1">
        <v>25</v>
      </c>
      <c r="L28" s="1">
        <v>30</v>
      </c>
      <c r="M28" s="52">
        <v>230</v>
      </c>
    </row>
    <row r="29" spans="1:13" x14ac:dyDescent="0.25">
      <c r="A29" s="45">
        <v>5</v>
      </c>
      <c r="B29" s="1" t="s">
        <v>32</v>
      </c>
      <c r="C29" s="1">
        <v>45</v>
      </c>
      <c r="D29" s="1">
        <v>45</v>
      </c>
      <c r="E29" s="1">
        <v>30</v>
      </c>
      <c r="F29" s="1">
        <v>25</v>
      </c>
      <c r="G29" s="1">
        <v>30</v>
      </c>
      <c r="H29" s="1">
        <v>25</v>
      </c>
      <c r="I29" s="1">
        <v>0</v>
      </c>
      <c r="J29" s="1">
        <v>15</v>
      </c>
      <c r="K29" s="1">
        <v>10</v>
      </c>
      <c r="L29" s="1">
        <v>25</v>
      </c>
      <c r="M29" s="52">
        <v>250</v>
      </c>
    </row>
    <row r="32" spans="1:13" x14ac:dyDescent="0.25">
      <c r="A32" s="51" t="s">
        <v>1</v>
      </c>
      <c r="B32" s="51" t="s">
        <v>2</v>
      </c>
      <c r="C32" s="51">
        <v>3</v>
      </c>
      <c r="D32" s="51">
        <v>5</v>
      </c>
      <c r="E32" s="51">
        <v>7</v>
      </c>
      <c r="F32" s="51" t="s">
        <v>5</v>
      </c>
      <c r="G32" s="51" t="s">
        <v>4</v>
      </c>
    </row>
    <row r="33" spans="1:8" x14ac:dyDescent="0.25">
      <c r="A33" s="45">
        <v>1</v>
      </c>
      <c r="B33" s="1" t="s">
        <v>33</v>
      </c>
      <c r="C33" s="1">
        <v>315</v>
      </c>
      <c r="D33" s="1">
        <v>150</v>
      </c>
      <c r="E33" s="1">
        <v>60</v>
      </c>
      <c r="F33" s="52">
        <v>525</v>
      </c>
      <c r="G33" s="52">
        <v>5</v>
      </c>
    </row>
    <row r="34" spans="1:8" x14ac:dyDescent="0.25">
      <c r="A34" s="45">
        <v>2</v>
      </c>
      <c r="B34" s="1" t="s">
        <v>28</v>
      </c>
      <c r="C34" s="1">
        <v>420</v>
      </c>
      <c r="D34" s="1">
        <v>370</v>
      </c>
      <c r="E34" s="1">
        <v>115</v>
      </c>
      <c r="F34" s="52">
        <v>905</v>
      </c>
      <c r="G34" s="52">
        <v>4</v>
      </c>
    </row>
    <row r="35" spans="1:8" x14ac:dyDescent="0.25">
      <c r="A35" s="45">
        <v>3</v>
      </c>
      <c r="B35" s="1" t="s">
        <v>27</v>
      </c>
      <c r="C35" s="1">
        <v>540</v>
      </c>
      <c r="D35" s="1">
        <v>415</v>
      </c>
      <c r="E35" s="1">
        <v>155</v>
      </c>
      <c r="F35" s="52">
        <v>1110</v>
      </c>
      <c r="G35" s="52">
        <v>3</v>
      </c>
    </row>
    <row r="36" spans="1:8" x14ac:dyDescent="0.25">
      <c r="A36" s="45">
        <v>4</v>
      </c>
      <c r="B36" s="1" t="s">
        <v>31</v>
      </c>
      <c r="C36" s="1">
        <v>530</v>
      </c>
      <c r="D36" s="1">
        <v>455</v>
      </c>
      <c r="E36" s="1">
        <v>230</v>
      </c>
      <c r="F36" s="52">
        <v>1215</v>
      </c>
      <c r="G36" s="52">
        <v>1</v>
      </c>
    </row>
    <row r="37" spans="1:8" x14ac:dyDescent="0.25">
      <c r="A37" s="45">
        <v>5</v>
      </c>
      <c r="B37" s="1" t="s">
        <v>32</v>
      </c>
      <c r="C37" s="1">
        <v>535</v>
      </c>
      <c r="D37" s="1">
        <v>415</v>
      </c>
      <c r="E37" s="1">
        <v>250</v>
      </c>
      <c r="F37" s="52">
        <v>1200</v>
      </c>
      <c r="G37" s="52">
        <v>2</v>
      </c>
    </row>
    <row r="41" spans="1:8" x14ac:dyDescent="0.25">
      <c r="C41" s="53" t="s">
        <v>37</v>
      </c>
      <c r="D41" s="53"/>
      <c r="E41" s="54"/>
      <c r="F41" s="54"/>
      <c r="G41" s="54"/>
      <c r="H41" s="55" t="s">
        <v>38</v>
      </c>
    </row>
    <row r="42" spans="1:8" x14ac:dyDescent="0.25">
      <c r="C42" s="53"/>
      <c r="D42" s="53"/>
      <c r="E42" s="53"/>
      <c r="F42" s="53"/>
      <c r="G42" s="53"/>
      <c r="H42" s="55"/>
    </row>
    <row r="43" spans="1:8" x14ac:dyDescent="0.25">
      <c r="C43" s="53"/>
      <c r="D43" s="53"/>
      <c r="E43" s="53"/>
      <c r="F43" s="53"/>
      <c r="G43" s="53"/>
      <c r="H43" s="55"/>
    </row>
    <row r="44" spans="1:8" x14ac:dyDescent="0.25">
      <c r="C44" s="53" t="s">
        <v>39</v>
      </c>
      <c r="D44" s="53"/>
      <c r="E44" s="54"/>
      <c r="F44" s="54"/>
      <c r="G44" s="54"/>
      <c r="H44" s="55" t="s">
        <v>40</v>
      </c>
    </row>
  </sheetData>
  <mergeCells count="4">
    <mergeCell ref="A2:M2"/>
    <mergeCell ref="A3:M3"/>
    <mergeCell ref="A4:M4"/>
    <mergeCell ref="A6:B6"/>
  </mergeCells>
  <printOptions horizontalCentered="1" verticalCentered="1"/>
  <pageMargins left="0" right="0" top="0" bottom="0" header="0" footer="0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ЗачКар5</vt:lpstr>
      <vt:lpstr>ЗачКар10</vt:lpstr>
      <vt:lpstr>3</vt:lpstr>
      <vt:lpstr>5</vt:lpstr>
      <vt:lpstr>7</vt:lpstr>
      <vt:lpstr>Нож 3м ФИНАЛ</vt:lpstr>
      <vt:lpstr>Нож 5м ФИНАЛ</vt:lpstr>
      <vt:lpstr>Нож 7м ФИНАЛ</vt:lpstr>
      <vt:lpstr>Абс</vt:lpstr>
      <vt:lpstr>ЗачКар10!Область_печати</vt:lpstr>
      <vt:lpstr>ЗачКар5!Область_печати</vt:lpstr>
      <vt:lpstr>'Нож 3м ФИНАЛ'!Область_печати</vt:lpstr>
      <vt:lpstr>'Нож 5м ФИНАЛ'!Область_печати</vt:lpstr>
      <vt:lpstr>'Нож 7м ФИНАЛ'!Область_печати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user</cp:lastModifiedBy>
  <cp:lastPrinted>2017-12-17T07:27:05Z</cp:lastPrinted>
  <dcterms:created xsi:type="dcterms:W3CDTF">2017-07-31T17:55:33Z</dcterms:created>
  <dcterms:modified xsi:type="dcterms:W3CDTF">2017-12-18T11:57:39Z</dcterms:modified>
</cp:coreProperties>
</file>