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gikh\Desktop\"/>
    </mc:Choice>
  </mc:AlternateContent>
  <bookViews>
    <workbookView xWindow="0" yWindow="0" windowWidth="28800" windowHeight="12330" tabRatio="959" activeTab="1"/>
  </bookViews>
  <sheets>
    <sheet name="Лист участника" sheetId="1" r:id="rId1"/>
    <sheet name="список" sheetId="13" r:id="rId2"/>
    <sheet name="Кубок Сапегино Жен" sheetId="2" r:id="rId3"/>
    <sheet name="Кубок Сапегино Муж" sheetId="3" r:id="rId4"/>
    <sheet name="Кубок Сапегино новички" sheetId="14" r:id="rId5"/>
    <sheet name="Качели Жен" sheetId="6" r:id="rId6"/>
    <sheet name="Качели Муж" sheetId="7" r:id="rId7"/>
    <sheet name=" Интуитив Жен" sheetId="4" r:id="rId8"/>
    <sheet name=" Интуитив Муж" sheetId="22" r:id="rId9"/>
    <sheet name="Глок" sheetId="10" r:id="rId10"/>
    <sheet name="Беготня" sheetId="12" r:id="rId11"/>
    <sheet name="Рабочий и колхозница" sheetId="11" r:id="rId12"/>
    <sheet name="Суета" sheetId="17" r:id="rId13"/>
    <sheet name="Дальность Жен" sheetId="9" r:id="rId14"/>
    <sheet name="Дальность Муж" sheetId="8" r:id="rId15"/>
    <sheet name="Беготня 2" sheetId="15" r:id="rId16"/>
    <sheet name="Лист9" sheetId="23" r:id="rId17"/>
  </sheets>
  <definedNames>
    <definedName name="_xlnm._FilterDatabase" localSheetId="9" hidden="1">Глок!$A$26:$N$47</definedName>
    <definedName name="_xlnm._FilterDatabase" localSheetId="4" hidden="1">'Кубок Сапегино новички'!$R$46:$R$56</definedName>
    <definedName name="_xlnm._FilterDatabase" localSheetId="1" hidden="1">список!$B$1:$I$46</definedName>
    <definedName name="_xlnm.Print_Area" localSheetId="7">' Интуитив Жен'!$A$1:$M$36</definedName>
    <definedName name="_xlnm.Print_Area" localSheetId="8">' Интуитив Муж'!$A$1:$M$66</definedName>
    <definedName name="_xlnm.Print_Area" localSheetId="15">'Беготня 2'!$A$1:$I$47</definedName>
    <definedName name="_xlnm.Print_Area" localSheetId="9">Глок!$A$1:$N$56</definedName>
    <definedName name="_xlnm.Print_Area" localSheetId="6">'Качели Муж'!$A$1:$H$42</definedName>
    <definedName name="_xlnm.Print_Area" localSheetId="2">'Кубок Сапегино Жен'!$A$1:$T$57</definedName>
    <definedName name="_xlnm.Print_Area" localSheetId="3">'Кубок Сапегино Муж'!$A$1:$X$114</definedName>
    <definedName name="_xlnm.Print_Area" localSheetId="4">'Кубок Сапегино новички'!$A$1:$S$57</definedName>
    <definedName name="_xlnm.Print_Area" localSheetId="11">'Рабочий и колхозница'!$A$1:$O$45</definedName>
    <definedName name="_xlnm.Print_Area" localSheetId="12">Суета!$A$1:$O$45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22" l="1"/>
  <c r="J43" i="22"/>
  <c r="J24" i="4"/>
  <c r="J32" i="4"/>
  <c r="J33" i="4"/>
  <c r="J34" i="4"/>
  <c r="J35" i="4"/>
  <c r="J36" i="4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C5" i="15"/>
  <c r="C6" i="15"/>
  <c r="C7" i="15"/>
  <c r="C8" i="15"/>
  <c r="C9" i="15"/>
  <c r="C10" i="15"/>
  <c r="C11" i="15"/>
  <c r="F11" i="15" s="1"/>
  <c r="C12" i="15"/>
  <c r="C13" i="15"/>
  <c r="C14" i="15"/>
  <c r="C15" i="15"/>
  <c r="C16" i="15"/>
  <c r="C17" i="15"/>
  <c r="C18" i="15"/>
  <c r="C19" i="15"/>
  <c r="F19" i="15" s="1"/>
  <c r="C20" i="15"/>
  <c r="C21" i="15"/>
  <c r="C22" i="15"/>
  <c r="C23" i="15"/>
  <c r="C24" i="15"/>
  <c r="C25" i="15"/>
  <c r="C26" i="15"/>
  <c r="C27" i="15"/>
  <c r="F27" i="15" s="1"/>
  <c r="C28" i="15"/>
  <c r="C29" i="15"/>
  <c r="C30" i="15"/>
  <c r="C31" i="15"/>
  <c r="C32" i="15"/>
  <c r="C33" i="15"/>
  <c r="C34" i="15"/>
  <c r="C35" i="15"/>
  <c r="F35" i="15" s="1"/>
  <c r="C36" i="15"/>
  <c r="C37" i="15"/>
  <c r="C38" i="15"/>
  <c r="F38" i="15" s="1"/>
  <c r="C39" i="15"/>
  <c r="C40" i="15"/>
  <c r="C41" i="15"/>
  <c r="C42" i="15"/>
  <c r="C43" i="15"/>
  <c r="F43" i="15" s="1"/>
  <c r="C44" i="15"/>
  <c r="C45" i="15"/>
  <c r="C46" i="15"/>
  <c r="F46" i="15" s="1"/>
  <c r="C47" i="15"/>
  <c r="E4" i="15"/>
  <c r="D4" i="15"/>
  <c r="C4" i="15"/>
  <c r="F31" i="15"/>
  <c r="F32" i="15"/>
  <c r="F33" i="15"/>
  <c r="F34" i="15"/>
  <c r="F37" i="15"/>
  <c r="F39" i="15"/>
  <c r="F40" i="15"/>
  <c r="F41" i="15"/>
  <c r="F42" i="15"/>
  <c r="F45" i="15"/>
  <c r="F47" i="15"/>
  <c r="L13" i="10"/>
  <c r="L14" i="10"/>
  <c r="L15" i="10"/>
  <c r="L16" i="10"/>
  <c r="L17" i="10"/>
  <c r="J18" i="4"/>
  <c r="L18" i="4"/>
  <c r="J17" i="4"/>
  <c r="L17" i="4" s="1"/>
  <c r="J16" i="4"/>
  <c r="L16" i="4" s="1"/>
  <c r="L4" i="4"/>
  <c r="L5" i="4"/>
  <c r="L6" i="4"/>
  <c r="L7" i="4"/>
  <c r="L8" i="4"/>
  <c r="L9" i="4"/>
  <c r="L10" i="4"/>
  <c r="L11" i="4"/>
  <c r="L12" i="4"/>
  <c r="L13" i="4"/>
  <c r="L14" i="4"/>
  <c r="L15" i="4"/>
  <c r="L3" i="4"/>
  <c r="J15" i="4"/>
  <c r="P3" i="23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2" i="23"/>
  <c r="N3" i="23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2" i="23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4" i="12"/>
  <c r="D5" i="12"/>
  <c r="C44" i="12"/>
  <c r="C6" i="12"/>
  <c r="M44" i="17"/>
  <c r="M45" i="17"/>
  <c r="M44" i="11"/>
  <c r="M45" i="11"/>
  <c r="M41" i="17"/>
  <c r="M42" i="17"/>
  <c r="M43" i="17"/>
  <c r="M42" i="11"/>
  <c r="M43" i="11"/>
  <c r="M38" i="11"/>
  <c r="M39" i="11"/>
  <c r="M40" i="11"/>
  <c r="M41" i="11"/>
  <c r="M34" i="17"/>
  <c r="M38" i="17"/>
  <c r="M31" i="17"/>
  <c r="M32" i="17"/>
  <c r="M33" i="17"/>
  <c r="M35" i="17"/>
  <c r="M36" i="17"/>
  <c r="M37" i="17"/>
  <c r="M39" i="17"/>
  <c r="M40" i="17"/>
  <c r="M34" i="11"/>
  <c r="M35" i="11"/>
  <c r="M36" i="11"/>
  <c r="M37" i="11"/>
  <c r="M31" i="11"/>
  <c r="M32" i="11"/>
  <c r="M33" i="11"/>
  <c r="N33" i="3"/>
  <c r="L33" i="3"/>
  <c r="L34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C89" i="3"/>
  <c r="D89" i="3"/>
  <c r="L89" i="3" s="1"/>
  <c r="E89" i="3"/>
  <c r="F89" i="3"/>
  <c r="G89" i="3"/>
  <c r="H89" i="3"/>
  <c r="I89" i="3"/>
  <c r="J89" i="3"/>
  <c r="K89" i="3"/>
  <c r="B89" i="3"/>
  <c r="C53" i="2"/>
  <c r="D53" i="2"/>
  <c r="E53" i="2"/>
  <c r="F53" i="2"/>
  <c r="G53" i="2"/>
  <c r="L53" i="2" s="1"/>
  <c r="H53" i="2"/>
  <c r="I53" i="2"/>
  <c r="J53" i="2"/>
  <c r="K53" i="2"/>
  <c r="C52" i="2"/>
  <c r="D52" i="2"/>
  <c r="E52" i="2"/>
  <c r="F52" i="2"/>
  <c r="G52" i="2"/>
  <c r="H52" i="2"/>
  <c r="I52" i="2"/>
  <c r="J52" i="2"/>
  <c r="K52" i="2"/>
  <c r="C51" i="2"/>
  <c r="D51" i="2"/>
  <c r="E51" i="2"/>
  <c r="F51" i="2"/>
  <c r="G51" i="2"/>
  <c r="H51" i="2"/>
  <c r="I51" i="2"/>
  <c r="J51" i="2"/>
  <c r="K51" i="2"/>
  <c r="C50" i="2"/>
  <c r="D50" i="2"/>
  <c r="E50" i="2"/>
  <c r="F50" i="2"/>
  <c r="G50" i="2"/>
  <c r="H50" i="2"/>
  <c r="I50" i="2"/>
  <c r="J50" i="2"/>
  <c r="K50" i="2"/>
  <c r="C49" i="2"/>
  <c r="D49" i="2"/>
  <c r="E49" i="2"/>
  <c r="F49" i="2"/>
  <c r="G49" i="2"/>
  <c r="H49" i="2"/>
  <c r="I49" i="2"/>
  <c r="J49" i="2"/>
  <c r="K49" i="2"/>
  <c r="C48" i="2"/>
  <c r="D48" i="2"/>
  <c r="E48" i="2"/>
  <c r="F48" i="2"/>
  <c r="G48" i="2"/>
  <c r="H48" i="2"/>
  <c r="I48" i="2"/>
  <c r="J48" i="2"/>
  <c r="K48" i="2"/>
  <c r="C47" i="2"/>
  <c r="D47" i="2"/>
  <c r="E47" i="2"/>
  <c r="F47" i="2"/>
  <c r="G47" i="2"/>
  <c r="H47" i="2"/>
  <c r="I47" i="2"/>
  <c r="J47" i="2"/>
  <c r="K47" i="2"/>
  <c r="C46" i="2"/>
  <c r="L46" i="2" s="1"/>
  <c r="D46" i="2"/>
  <c r="E46" i="2"/>
  <c r="F46" i="2"/>
  <c r="G46" i="2"/>
  <c r="H46" i="2"/>
  <c r="I46" i="2"/>
  <c r="J46" i="2"/>
  <c r="K46" i="2"/>
  <c r="C45" i="2"/>
  <c r="L45" i="2" s="1"/>
  <c r="D45" i="2"/>
  <c r="E45" i="2"/>
  <c r="F45" i="2"/>
  <c r="G45" i="2"/>
  <c r="H45" i="2"/>
  <c r="I45" i="2"/>
  <c r="J45" i="2"/>
  <c r="K45" i="2"/>
  <c r="C44" i="2"/>
  <c r="D44" i="2"/>
  <c r="E44" i="2"/>
  <c r="F44" i="2"/>
  <c r="G44" i="2"/>
  <c r="H44" i="2"/>
  <c r="I44" i="2"/>
  <c r="J44" i="2"/>
  <c r="K44" i="2"/>
  <c r="C43" i="2"/>
  <c r="D43" i="2"/>
  <c r="E43" i="2"/>
  <c r="F43" i="2"/>
  <c r="G43" i="2"/>
  <c r="H43" i="2"/>
  <c r="I43" i="2"/>
  <c r="J43" i="2"/>
  <c r="L43" i="2" s="1"/>
  <c r="K43" i="2"/>
  <c r="B44" i="2"/>
  <c r="B45" i="2"/>
  <c r="B46" i="2"/>
  <c r="B47" i="2"/>
  <c r="B48" i="2"/>
  <c r="B49" i="2"/>
  <c r="B50" i="2"/>
  <c r="B51" i="2"/>
  <c r="B52" i="2"/>
  <c r="B53" i="2"/>
  <c r="B43" i="2"/>
  <c r="R51" i="14"/>
  <c r="R46" i="14"/>
  <c r="R50" i="14"/>
  <c r="R53" i="14"/>
  <c r="R49" i="14"/>
  <c r="R52" i="14"/>
  <c r="R48" i="14"/>
  <c r="R54" i="14"/>
  <c r="R55" i="14"/>
  <c r="R47" i="14"/>
  <c r="Q51" i="14"/>
  <c r="Q53" i="14"/>
  <c r="Q48" i="14"/>
  <c r="Q47" i="14"/>
  <c r="Q49" i="14"/>
  <c r="Q52" i="14"/>
  <c r="Q56" i="14"/>
  <c r="Q54" i="14"/>
  <c r="Q55" i="14"/>
  <c r="Q50" i="14"/>
  <c r="R56" i="14"/>
  <c r="Q46" i="14"/>
  <c r="C56" i="14"/>
  <c r="L56" i="14" s="1"/>
  <c r="D56" i="14"/>
  <c r="E56" i="14"/>
  <c r="F56" i="14"/>
  <c r="G56" i="14"/>
  <c r="H56" i="14"/>
  <c r="I56" i="14"/>
  <c r="J56" i="14"/>
  <c r="K56" i="14"/>
  <c r="C55" i="14"/>
  <c r="D55" i="14"/>
  <c r="E55" i="14"/>
  <c r="F55" i="14"/>
  <c r="G55" i="14"/>
  <c r="H55" i="14"/>
  <c r="I55" i="14"/>
  <c r="J55" i="14"/>
  <c r="K55" i="14"/>
  <c r="C54" i="14"/>
  <c r="D54" i="14"/>
  <c r="E54" i="14"/>
  <c r="F54" i="14"/>
  <c r="G54" i="14"/>
  <c r="H54" i="14"/>
  <c r="I54" i="14"/>
  <c r="J54" i="14"/>
  <c r="K54" i="14"/>
  <c r="C53" i="14"/>
  <c r="D53" i="14"/>
  <c r="E53" i="14"/>
  <c r="F53" i="14"/>
  <c r="G53" i="14"/>
  <c r="H53" i="14"/>
  <c r="I53" i="14"/>
  <c r="J53" i="14"/>
  <c r="K53" i="14"/>
  <c r="C52" i="14"/>
  <c r="L52" i="14" s="1"/>
  <c r="D52" i="14"/>
  <c r="E52" i="14"/>
  <c r="F52" i="14"/>
  <c r="G52" i="14"/>
  <c r="H52" i="14"/>
  <c r="I52" i="14"/>
  <c r="J52" i="14"/>
  <c r="K52" i="14"/>
  <c r="C51" i="14"/>
  <c r="L51" i="14" s="1"/>
  <c r="D51" i="14"/>
  <c r="E51" i="14"/>
  <c r="F51" i="14"/>
  <c r="G51" i="14"/>
  <c r="H51" i="14"/>
  <c r="I51" i="14"/>
  <c r="J51" i="14"/>
  <c r="K51" i="14"/>
  <c r="C50" i="14"/>
  <c r="D50" i="14"/>
  <c r="E50" i="14"/>
  <c r="F50" i="14"/>
  <c r="G50" i="14"/>
  <c r="H50" i="14"/>
  <c r="I50" i="14"/>
  <c r="J50" i="14"/>
  <c r="K50" i="14"/>
  <c r="C49" i="14"/>
  <c r="D49" i="14"/>
  <c r="E49" i="14"/>
  <c r="F49" i="14"/>
  <c r="G49" i="14"/>
  <c r="H49" i="14"/>
  <c r="I49" i="14"/>
  <c r="J49" i="14"/>
  <c r="L49" i="14" s="1"/>
  <c r="K49" i="14"/>
  <c r="C48" i="14"/>
  <c r="L48" i="14" s="1"/>
  <c r="D48" i="14"/>
  <c r="E48" i="14"/>
  <c r="F48" i="14"/>
  <c r="G48" i="14"/>
  <c r="H48" i="14"/>
  <c r="I48" i="14"/>
  <c r="J48" i="14"/>
  <c r="K48" i="14"/>
  <c r="C47" i="14"/>
  <c r="L47" i="14" s="1"/>
  <c r="D47" i="14"/>
  <c r="E47" i="14"/>
  <c r="F47" i="14"/>
  <c r="G47" i="14"/>
  <c r="H47" i="14"/>
  <c r="I47" i="14"/>
  <c r="J47" i="14"/>
  <c r="K47" i="14"/>
  <c r="C46" i="14"/>
  <c r="L46" i="14" s="1"/>
  <c r="D46" i="14"/>
  <c r="E46" i="14"/>
  <c r="F46" i="14"/>
  <c r="G46" i="14"/>
  <c r="H46" i="14"/>
  <c r="I46" i="14"/>
  <c r="J46" i="14"/>
  <c r="K46" i="14"/>
  <c r="B47" i="14"/>
  <c r="B48" i="14"/>
  <c r="B49" i="14"/>
  <c r="B50" i="14"/>
  <c r="B51" i="14"/>
  <c r="B52" i="14"/>
  <c r="B53" i="14"/>
  <c r="L53" i="14" s="1"/>
  <c r="B54" i="14"/>
  <c r="B55" i="14"/>
  <c r="B56" i="14"/>
  <c r="B46" i="14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13" i="22"/>
  <c r="J14" i="22"/>
  <c r="J15" i="22"/>
  <c r="J16" i="22"/>
  <c r="J17" i="22"/>
  <c r="L17" i="22" s="1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42" i="22"/>
  <c r="J41" i="22"/>
  <c r="J40" i="22"/>
  <c r="J39" i="22"/>
  <c r="J38" i="22"/>
  <c r="J37" i="22"/>
  <c r="J36" i="22"/>
  <c r="J35" i="22"/>
  <c r="J12" i="22"/>
  <c r="J11" i="22"/>
  <c r="J10" i="22"/>
  <c r="J9" i="22"/>
  <c r="J8" i="22"/>
  <c r="J7" i="22"/>
  <c r="J6" i="22"/>
  <c r="J5" i="22"/>
  <c r="J4" i="22"/>
  <c r="J3" i="22"/>
  <c r="J22" i="4"/>
  <c r="J23" i="4"/>
  <c r="J25" i="4"/>
  <c r="J26" i="4"/>
  <c r="J27" i="4"/>
  <c r="J28" i="4"/>
  <c r="J29" i="4"/>
  <c r="J30" i="4"/>
  <c r="J31" i="4"/>
  <c r="J21" i="4"/>
  <c r="J4" i="4"/>
  <c r="J5" i="4"/>
  <c r="J6" i="4"/>
  <c r="J7" i="4"/>
  <c r="J8" i="4"/>
  <c r="J9" i="4"/>
  <c r="J10" i="4"/>
  <c r="J11" i="4"/>
  <c r="J12" i="4"/>
  <c r="J13" i="4"/>
  <c r="J14" i="4"/>
  <c r="J3" i="4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O5" i="11" s="1"/>
  <c r="M5" i="11"/>
  <c r="M4" i="11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F8" i="15"/>
  <c r="F9" i="15"/>
  <c r="F10" i="15"/>
  <c r="F13" i="15"/>
  <c r="F14" i="15"/>
  <c r="F15" i="15"/>
  <c r="F16" i="15"/>
  <c r="F17" i="15"/>
  <c r="F18" i="15"/>
  <c r="F21" i="15"/>
  <c r="F22" i="15"/>
  <c r="F23" i="15"/>
  <c r="F24" i="15"/>
  <c r="F25" i="15"/>
  <c r="F26" i="15"/>
  <c r="F29" i="15"/>
  <c r="F30" i="15"/>
  <c r="M7" i="17"/>
  <c r="M6" i="17"/>
  <c r="M5" i="17"/>
  <c r="M4" i="17"/>
  <c r="F7" i="15"/>
  <c r="F6" i="15"/>
  <c r="F5" i="15"/>
  <c r="F4" i="15"/>
  <c r="L61" i="3"/>
  <c r="L4" i="3"/>
  <c r="L86" i="3"/>
  <c r="L58" i="3"/>
  <c r="L29" i="3"/>
  <c r="L14" i="14"/>
  <c r="L28" i="14"/>
  <c r="L47" i="2"/>
  <c r="L44" i="2"/>
  <c r="L31" i="2"/>
  <c r="L32" i="2"/>
  <c r="L33" i="2"/>
  <c r="L34" i="2"/>
  <c r="L35" i="2"/>
  <c r="L36" i="2"/>
  <c r="L37" i="2"/>
  <c r="L38" i="2"/>
  <c r="L39" i="2"/>
  <c r="L40" i="2"/>
  <c r="L18" i="2"/>
  <c r="L19" i="2"/>
  <c r="L20" i="2"/>
  <c r="L21" i="2"/>
  <c r="L22" i="2"/>
  <c r="L23" i="2"/>
  <c r="L24" i="2"/>
  <c r="L25" i="2"/>
  <c r="L26" i="2"/>
  <c r="L27" i="2"/>
  <c r="L5" i="2"/>
  <c r="L6" i="2"/>
  <c r="L7" i="2"/>
  <c r="L8" i="2"/>
  <c r="L9" i="2"/>
  <c r="L10" i="2"/>
  <c r="L11" i="2"/>
  <c r="L12" i="2"/>
  <c r="L13" i="2"/>
  <c r="L14" i="2"/>
  <c r="L30" i="2"/>
  <c r="L17" i="2"/>
  <c r="L4" i="2"/>
  <c r="L41" i="14"/>
  <c r="L40" i="14"/>
  <c r="L39" i="14"/>
  <c r="L38" i="14"/>
  <c r="L37" i="14"/>
  <c r="L36" i="14"/>
  <c r="L35" i="14"/>
  <c r="L34" i="14"/>
  <c r="L33" i="14"/>
  <c r="L32" i="14"/>
  <c r="L27" i="14"/>
  <c r="L26" i="14"/>
  <c r="L25" i="14"/>
  <c r="L24" i="14"/>
  <c r="L23" i="14"/>
  <c r="L22" i="14"/>
  <c r="L21" i="14"/>
  <c r="L20" i="14"/>
  <c r="L19" i="14"/>
  <c r="L18" i="14"/>
  <c r="L12" i="14"/>
  <c r="L13" i="14"/>
  <c r="L24" i="4" l="1"/>
  <c r="L22" i="4"/>
  <c r="L36" i="4"/>
  <c r="L35" i="4"/>
  <c r="L33" i="4"/>
  <c r="L31" i="4"/>
  <c r="L29" i="4"/>
  <c r="L28" i="4"/>
  <c r="L27" i="4"/>
  <c r="L21" i="4"/>
  <c r="L23" i="4"/>
  <c r="L34" i="4"/>
  <c r="L26" i="4"/>
  <c r="L25" i="4"/>
  <c r="L32" i="4"/>
  <c r="L30" i="4"/>
  <c r="L58" i="22"/>
  <c r="L39" i="22"/>
  <c r="L51" i="22"/>
  <c r="L57" i="22"/>
  <c r="L50" i="22"/>
  <c r="L41" i="22"/>
  <c r="L63" i="22"/>
  <c r="L55" i="22"/>
  <c r="L48" i="22"/>
  <c r="L35" i="22"/>
  <c r="L42" i="22"/>
  <c r="L36" i="22"/>
  <c r="L38" i="22"/>
  <c r="L59" i="22"/>
  <c r="L52" i="22"/>
  <c r="L44" i="22"/>
  <c r="L40" i="22"/>
  <c r="L64" i="22"/>
  <c r="L56" i="22"/>
  <c r="L43" i="22"/>
  <c r="L37" i="22"/>
  <c r="L60" i="22"/>
  <c r="L53" i="22"/>
  <c r="L45" i="22"/>
  <c r="L61" i="22"/>
  <c r="L62" i="22"/>
  <c r="L47" i="22"/>
  <c r="L46" i="22"/>
  <c r="L54" i="22"/>
  <c r="L4" i="22"/>
  <c r="L27" i="22"/>
  <c r="L19" i="22"/>
  <c r="L11" i="22"/>
  <c r="L26" i="22"/>
  <c r="L18" i="22"/>
  <c r="L10" i="22"/>
  <c r="L3" i="22"/>
  <c r="L25" i="22"/>
  <c r="L9" i="22"/>
  <c r="L32" i="22"/>
  <c r="L24" i="22"/>
  <c r="L16" i="22"/>
  <c r="L8" i="22"/>
  <c r="L31" i="22"/>
  <c r="L23" i="22"/>
  <c r="L15" i="22"/>
  <c r="L7" i="22"/>
  <c r="L30" i="22"/>
  <c r="L22" i="22"/>
  <c r="L14" i="22"/>
  <c r="L6" i="22"/>
  <c r="L29" i="22"/>
  <c r="L21" i="22"/>
  <c r="L13" i="22"/>
  <c r="L5" i="22"/>
  <c r="L28" i="22"/>
  <c r="L20" i="22"/>
  <c r="L12" i="22"/>
  <c r="F44" i="15"/>
  <c r="F36" i="15"/>
  <c r="H17" i="15" s="1"/>
  <c r="F28" i="15"/>
  <c r="F20" i="15"/>
  <c r="F12" i="15"/>
  <c r="H34" i="15" s="1"/>
  <c r="H12" i="15"/>
  <c r="H42" i="15"/>
  <c r="H26" i="15"/>
  <c r="H41" i="15"/>
  <c r="H25" i="15"/>
  <c r="H9" i="15"/>
  <c r="H32" i="15"/>
  <c r="H16" i="15"/>
  <c r="H27" i="15"/>
  <c r="H23" i="15"/>
  <c r="H7" i="15"/>
  <c r="H38" i="15"/>
  <c r="H6" i="15"/>
  <c r="H37" i="15"/>
  <c r="H21" i="15"/>
  <c r="H44" i="15"/>
  <c r="H28" i="15"/>
  <c r="F4" i="12"/>
  <c r="O44" i="17"/>
  <c r="O41" i="17"/>
  <c r="O42" i="17"/>
  <c r="O39" i="17"/>
  <c r="O34" i="17"/>
  <c r="O26" i="17"/>
  <c r="O18" i="17"/>
  <c r="O10" i="17"/>
  <c r="O33" i="17"/>
  <c r="O25" i="17"/>
  <c r="O17" i="17"/>
  <c r="O9" i="17"/>
  <c r="O40" i="17"/>
  <c r="O32" i="17"/>
  <c r="O24" i="17"/>
  <c r="O16" i="17"/>
  <c r="O8" i="17"/>
  <c r="O31" i="17"/>
  <c r="O23" i="17"/>
  <c r="O15" i="17"/>
  <c r="O7" i="17"/>
  <c r="O38" i="17"/>
  <c r="O30" i="17"/>
  <c r="O22" i="17"/>
  <c r="O14" i="17"/>
  <c r="O6" i="17"/>
  <c r="O37" i="17"/>
  <c r="O29" i="17"/>
  <c r="O21" i="17"/>
  <c r="O13" i="17"/>
  <c r="O5" i="17"/>
  <c r="O4" i="17"/>
  <c r="O36" i="17"/>
  <c r="O28" i="17"/>
  <c r="O20" i="17"/>
  <c r="O12" i="17"/>
  <c r="O45" i="17"/>
  <c r="O43" i="17"/>
  <c r="O35" i="17"/>
  <c r="O27" i="17"/>
  <c r="O19" i="17"/>
  <c r="O11" i="17"/>
  <c r="O43" i="11"/>
  <c r="O11" i="11"/>
  <c r="O35" i="11"/>
  <c r="O30" i="11"/>
  <c r="O27" i="11"/>
  <c r="O22" i="11"/>
  <c r="O19" i="11"/>
  <c r="O4" i="11"/>
  <c r="O14" i="11"/>
  <c r="O38" i="11"/>
  <c r="O6" i="11"/>
  <c r="O44" i="11"/>
  <c r="O36" i="11"/>
  <c r="O28" i="11"/>
  <c r="O20" i="11"/>
  <c r="O12" i="11"/>
  <c r="O42" i="11"/>
  <c r="O34" i="11"/>
  <c r="O26" i="11"/>
  <c r="O18" i="11"/>
  <c r="O10" i="11"/>
  <c r="O41" i="11"/>
  <c r="O33" i="11"/>
  <c r="O25" i="11"/>
  <c r="O17" i="11"/>
  <c r="O9" i="11"/>
  <c r="O40" i="11"/>
  <c r="O32" i="11"/>
  <c r="O24" i="11"/>
  <c r="O16" i="11"/>
  <c r="O8" i="11"/>
  <c r="O39" i="11"/>
  <c r="O31" i="11"/>
  <c r="O23" i="11"/>
  <c r="O15" i="11"/>
  <c r="O7" i="11"/>
  <c r="O45" i="11"/>
  <c r="O37" i="11"/>
  <c r="O29" i="11"/>
  <c r="O21" i="11"/>
  <c r="O13" i="11"/>
  <c r="L114" i="3"/>
  <c r="L90" i="3"/>
  <c r="L50" i="2"/>
  <c r="L52" i="2"/>
  <c r="L49" i="2"/>
  <c r="L48" i="2"/>
  <c r="L51" i="2"/>
  <c r="L50" i="14"/>
  <c r="L55" i="14"/>
  <c r="L54" i="14"/>
  <c r="I3" i="13"/>
  <c r="I4" i="13"/>
  <c r="H4" i="13"/>
  <c r="H3" i="13"/>
  <c r="H36" i="15" l="1"/>
  <c r="H45" i="15"/>
  <c r="H15" i="15"/>
  <c r="H24" i="15"/>
  <c r="H33" i="15"/>
  <c r="H11" i="15"/>
  <c r="H43" i="15"/>
  <c r="H14" i="15"/>
  <c r="H31" i="15"/>
  <c r="H40" i="15"/>
  <c r="H19" i="15"/>
  <c r="H5" i="15"/>
  <c r="H22" i="15"/>
  <c r="H39" i="15"/>
  <c r="H4" i="15"/>
  <c r="H10" i="15"/>
  <c r="H13" i="15"/>
  <c r="H30" i="15"/>
  <c r="H47" i="15"/>
  <c r="H35" i="15"/>
  <c r="H18" i="15"/>
  <c r="H20" i="15"/>
  <c r="H29" i="15"/>
  <c r="H46" i="15"/>
  <c r="H8" i="15"/>
  <c r="I5" i="13"/>
  <c r="J3" i="13"/>
  <c r="J4" i="13"/>
  <c r="H5" i="13"/>
  <c r="L92" i="3"/>
  <c r="L94" i="3"/>
  <c r="L100" i="3"/>
  <c r="L104" i="3"/>
  <c r="L57" i="3"/>
  <c r="L28" i="3"/>
  <c r="L85" i="3"/>
  <c r="L84" i="3"/>
  <c r="L83" i="3"/>
  <c r="L55" i="3"/>
  <c r="L56" i="3"/>
  <c r="L27" i="3"/>
  <c r="L108" i="3" l="1"/>
  <c r="L96" i="3"/>
  <c r="L110" i="3"/>
  <c r="L102" i="3"/>
  <c r="L111" i="3"/>
  <c r="L107" i="3"/>
  <c r="L105" i="3"/>
  <c r="L103" i="3"/>
  <c r="L97" i="3"/>
  <c r="J5" i="13"/>
  <c r="L101" i="3"/>
  <c r="L99" i="3"/>
  <c r="L95" i="3"/>
  <c r="L93" i="3"/>
  <c r="L106" i="3"/>
  <c r="L98" i="3"/>
  <c r="L109" i="3"/>
  <c r="L112" i="3"/>
  <c r="L91" i="3"/>
  <c r="L113" i="3"/>
  <c r="L26" i="3"/>
  <c r="L4" i="14"/>
  <c r="L11" i="14"/>
  <c r="L10" i="14"/>
  <c r="L9" i="14"/>
  <c r="L8" i="14"/>
  <c r="L7" i="14"/>
  <c r="L6" i="14"/>
  <c r="L5" i="14"/>
  <c r="N89" i="3" l="1"/>
  <c r="N90" i="3"/>
  <c r="M56" i="14"/>
  <c r="M28" i="14"/>
  <c r="M14" i="14"/>
  <c r="N114" i="3"/>
  <c r="M23" i="14"/>
  <c r="M34" i="14"/>
  <c r="M32" i="14"/>
  <c r="M40" i="14"/>
  <c r="M27" i="14"/>
  <c r="M24" i="14"/>
  <c r="M46" i="14"/>
  <c r="M35" i="14"/>
  <c r="M33" i="14"/>
  <c r="M19" i="14"/>
  <c r="M52" i="14"/>
  <c r="M20" i="14"/>
  <c r="M37" i="14"/>
  <c r="M53" i="14"/>
  <c r="M48" i="14"/>
  <c r="M55" i="14"/>
  <c r="M22" i="14"/>
  <c r="M49" i="14"/>
  <c r="M39" i="14"/>
  <c r="M25" i="14"/>
  <c r="M21" i="14"/>
  <c r="M18" i="14"/>
  <c r="M50" i="14"/>
  <c r="M26" i="14"/>
  <c r="M51" i="14"/>
  <c r="M47" i="14"/>
  <c r="M54" i="14"/>
  <c r="M38" i="14"/>
  <c r="M36" i="14"/>
  <c r="M41" i="14"/>
  <c r="M13" i="14"/>
  <c r="M12" i="14"/>
  <c r="N94" i="3"/>
  <c r="N102" i="3"/>
  <c r="N110" i="3"/>
  <c r="N95" i="3"/>
  <c r="N103" i="3"/>
  <c r="N111" i="3"/>
  <c r="N93" i="3"/>
  <c r="N96" i="3"/>
  <c r="N104" i="3"/>
  <c r="N112" i="3"/>
  <c r="N101" i="3"/>
  <c r="N97" i="3"/>
  <c r="N105" i="3"/>
  <c r="N113" i="3"/>
  <c r="N109" i="3"/>
  <c r="N98" i="3"/>
  <c r="N106" i="3"/>
  <c r="N91" i="3"/>
  <c r="N99" i="3"/>
  <c r="N107" i="3"/>
  <c r="N92" i="3"/>
  <c r="N100" i="3"/>
  <c r="N108" i="3"/>
  <c r="M5" i="14"/>
  <c r="M11" i="14"/>
  <c r="M4" i="14"/>
  <c r="M9" i="14"/>
  <c r="M7" i="14"/>
  <c r="M8" i="14"/>
  <c r="M6" i="14"/>
  <c r="M10" i="14"/>
  <c r="M7" i="11"/>
  <c r="M6" i="11"/>
  <c r="L6" i="10"/>
  <c r="L4" i="10"/>
  <c r="L11" i="10"/>
  <c r="L9" i="10"/>
  <c r="L5" i="10"/>
  <c r="L12" i="10"/>
  <c r="L7" i="10"/>
  <c r="L10" i="10"/>
  <c r="L8" i="10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M34" i="2"/>
  <c r="N56" i="10" l="1"/>
  <c r="N48" i="10"/>
  <c r="N26" i="10"/>
  <c r="N33" i="10"/>
  <c r="N41" i="10"/>
  <c r="N49" i="10"/>
  <c r="N27" i="10"/>
  <c r="N34" i="10"/>
  <c r="N42" i="10"/>
  <c r="N46" i="10"/>
  <c r="N50" i="10"/>
  <c r="N28" i="10"/>
  <c r="N35" i="10"/>
  <c r="N43" i="10"/>
  <c r="N51" i="10"/>
  <c r="N29" i="10"/>
  <c r="N36" i="10"/>
  <c r="N44" i="10"/>
  <c r="N39" i="10"/>
  <c r="N52" i="10"/>
  <c r="N30" i="10"/>
  <c r="N37" i="10"/>
  <c r="N31" i="10"/>
  <c r="N53" i="10"/>
  <c r="N38" i="10"/>
  <c r="N45" i="10"/>
  <c r="N54" i="10"/>
  <c r="N55" i="10"/>
  <c r="N32" i="10"/>
  <c r="N40" i="10"/>
  <c r="N47" i="10"/>
  <c r="N11" i="10"/>
  <c r="N4" i="10"/>
  <c r="N5" i="10"/>
  <c r="N12" i="10"/>
  <c r="N6" i="10"/>
  <c r="N13" i="10"/>
  <c r="N10" i="10"/>
  <c r="N14" i="10"/>
  <c r="N7" i="10"/>
  <c r="N15" i="10"/>
  <c r="N8" i="10"/>
  <c r="N16" i="10"/>
  <c r="N9" i="10"/>
  <c r="N17" i="10"/>
  <c r="F21" i="12"/>
  <c r="F29" i="12"/>
  <c r="F37" i="12"/>
  <c r="F45" i="12"/>
  <c r="F22" i="12"/>
  <c r="F30" i="12"/>
  <c r="F38" i="12"/>
  <c r="F46" i="12"/>
  <c r="F23" i="12"/>
  <c r="F31" i="12"/>
  <c r="F39" i="12"/>
  <c r="F47" i="12"/>
  <c r="F24" i="12"/>
  <c r="F32" i="12"/>
  <c r="F40" i="12"/>
  <c r="F25" i="12"/>
  <c r="F33" i="12"/>
  <c r="F41" i="12"/>
  <c r="F26" i="12"/>
  <c r="F34" i="12"/>
  <c r="F42" i="12"/>
  <c r="F27" i="12"/>
  <c r="F35" i="12"/>
  <c r="F43" i="12"/>
  <c r="F28" i="12"/>
  <c r="F36" i="12"/>
  <c r="F44" i="12"/>
  <c r="F48" i="12"/>
  <c r="F49" i="12"/>
  <c r="F50" i="12"/>
  <c r="N62" i="3"/>
  <c r="N61" i="3"/>
  <c r="N29" i="3"/>
  <c r="N4" i="3"/>
  <c r="N86" i="3"/>
  <c r="N58" i="3"/>
  <c r="N40" i="3"/>
  <c r="N6" i="3"/>
  <c r="N24" i="3"/>
  <c r="N8" i="3"/>
  <c r="N16" i="3"/>
  <c r="N48" i="3"/>
  <c r="N9" i="3"/>
  <c r="N17" i="3"/>
  <c r="N25" i="3"/>
  <c r="N41" i="3"/>
  <c r="N49" i="3"/>
  <c r="N18" i="3"/>
  <c r="N34" i="3"/>
  <c r="N55" i="3"/>
  <c r="N56" i="3"/>
  <c r="N57" i="3"/>
  <c r="N43" i="3"/>
  <c r="N10" i="3"/>
  <c r="N42" i="3"/>
  <c r="N50" i="3"/>
  <c r="N11" i="3"/>
  <c r="N19" i="3"/>
  <c r="N35" i="3"/>
  <c r="N51" i="3"/>
  <c r="N12" i="3"/>
  <c r="N20" i="3"/>
  <c r="N36" i="3"/>
  <c r="N44" i="3"/>
  <c r="N52" i="3"/>
  <c r="N5" i="3"/>
  <c r="N28" i="3"/>
  <c r="N27" i="3"/>
  <c r="N13" i="3"/>
  <c r="N21" i="3"/>
  <c r="N37" i="3"/>
  <c r="N45" i="3"/>
  <c r="N53" i="3"/>
  <c r="N14" i="3"/>
  <c r="N22" i="3"/>
  <c r="N38" i="3"/>
  <c r="N46" i="3"/>
  <c r="N54" i="3"/>
  <c r="N7" i="3"/>
  <c r="N15" i="3"/>
  <c r="N23" i="3"/>
  <c r="N39" i="3"/>
  <c r="N47" i="3"/>
  <c r="N26" i="3"/>
  <c r="N66" i="3"/>
  <c r="N74" i="3"/>
  <c r="N82" i="3"/>
  <c r="N67" i="3"/>
  <c r="N75" i="3"/>
  <c r="N83" i="3"/>
  <c r="N73" i="3"/>
  <c r="N68" i="3"/>
  <c r="N76" i="3"/>
  <c r="N84" i="3"/>
  <c r="N69" i="3"/>
  <c r="N77" i="3"/>
  <c r="N85" i="3"/>
  <c r="N65" i="3"/>
  <c r="N70" i="3"/>
  <c r="N78" i="3"/>
  <c r="N63" i="3"/>
  <c r="N71" i="3"/>
  <c r="N79" i="3"/>
  <c r="N64" i="3"/>
  <c r="N72" i="3"/>
  <c r="N80" i="3"/>
  <c r="N81" i="3"/>
  <c r="M35" i="2"/>
  <c r="M36" i="2"/>
  <c r="M37" i="2"/>
  <c r="M30" i="2"/>
  <c r="M38" i="2"/>
  <c r="M31" i="2"/>
  <c r="M39" i="2"/>
  <c r="M32" i="2"/>
  <c r="M40" i="2"/>
  <c r="M33" i="2"/>
  <c r="M53" i="2"/>
  <c r="M51" i="2"/>
  <c r="M52" i="2"/>
  <c r="M4" i="2"/>
  <c r="M47" i="2"/>
  <c r="M43" i="2"/>
  <c r="M46" i="2"/>
  <c r="M45" i="2"/>
  <c r="M44" i="2"/>
  <c r="M49" i="2"/>
  <c r="M50" i="2"/>
  <c r="M48" i="2"/>
  <c r="M18" i="2"/>
  <c r="M27" i="2"/>
  <c r="M11" i="2"/>
  <c r="F9" i="12"/>
  <c r="F17" i="12"/>
  <c r="F18" i="12"/>
  <c r="F14" i="12"/>
  <c r="F20" i="12"/>
  <c r="F12" i="12"/>
  <c r="F7" i="12"/>
  <c r="F10" i="12"/>
  <c r="F13" i="12"/>
  <c r="F15" i="12"/>
  <c r="F19" i="12"/>
  <c r="F6" i="12"/>
  <c r="F5" i="12"/>
  <c r="F8" i="12"/>
  <c r="F11" i="12"/>
  <c r="F16" i="12"/>
  <c r="M25" i="2"/>
  <c r="M23" i="2"/>
  <c r="M24" i="2"/>
  <c r="M22" i="2"/>
  <c r="M21" i="2"/>
  <c r="M17" i="2"/>
  <c r="M20" i="2"/>
  <c r="M19" i="2"/>
  <c r="M26" i="2"/>
  <c r="M5" i="2"/>
  <c r="M13" i="2"/>
  <c r="M14" i="2"/>
  <c r="M12" i="2"/>
  <c r="M10" i="2"/>
  <c r="M8" i="2"/>
  <c r="M7" i="2"/>
  <c r="M6" i="2"/>
  <c r="M9" i="2"/>
</calcChain>
</file>

<file path=xl/sharedStrings.xml><?xml version="1.0" encoding="utf-8"?>
<sst xmlns="http://schemas.openxmlformats.org/spreadsheetml/2006/main" count="1176" uniqueCount="141">
  <si>
    <t>Участник</t>
  </si>
  <si>
    <t>Кубок Сапегино</t>
  </si>
  <si>
    <t>Н-Т-Л</t>
  </si>
  <si>
    <t>Комплект</t>
  </si>
  <si>
    <t>Безоборотка</t>
  </si>
  <si>
    <t>В паре с</t>
  </si>
  <si>
    <t>Качели отбор</t>
  </si>
  <si>
    <t>победа</t>
  </si>
  <si>
    <t>Дальний бросок ножа</t>
  </si>
  <si>
    <t>Зона</t>
  </si>
  <si>
    <t>7-10</t>
  </si>
  <si>
    <t>10-13</t>
  </si>
  <si>
    <t>13-16</t>
  </si>
  <si>
    <t>16-19</t>
  </si>
  <si>
    <t>19-22</t>
  </si>
  <si>
    <t>Результаты</t>
  </si>
  <si>
    <t>Дальний бросок топора</t>
  </si>
  <si>
    <t>22-25</t>
  </si>
  <si>
    <t>25-28</t>
  </si>
  <si>
    <t>28-31</t>
  </si>
  <si>
    <t>Глок</t>
  </si>
  <si>
    <t>Беготня</t>
  </si>
  <si>
    <t>Время</t>
  </si>
  <si>
    <t>Очки</t>
  </si>
  <si>
    <t>Рабочий и колхозница</t>
  </si>
  <si>
    <t>Н-Т-Л Женщины</t>
  </si>
  <si>
    <t>Сумма</t>
  </si>
  <si>
    <t>Место</t>
  </si>
  <si>
    <t>Отрыв от лучшего</t>
  </si>
  <si>
    <t>Комплект Женщины</t>
  </si>
  <si>
    <t>Безоборотка Женщины</t>
  </si>
  <si>
    <t>Н-Т-Л Мужчины</t>
  </si>
  <si>
    <t>Комплект Мужчины</t>
  </si>
  <si>
    <t>Безоборотка Мужчины</t>
  </si>
  <si>
    <t>Качели Женщины</t>
  </si>
  <si>
    <t>Отбор</t>
  </si>
  <si>
    <t>Качели Мужчины</t>
  </si>
  <si>
    <t>Дальний бросок ножа женщины</t>
  </si>
  <si>
    <t>Дальний бросок топора женщины</t>
  </si>
  <si>
    <t>Дальний бросок ножа мужчины</t>
  </si>
  <si>
    <t>Дальний бросок топора мужчины</t>
  </si>
  <si>
    <t>Глок женщины</t>
  </si>
  <si>
    <t>Глок мужчины</t>
  </si>
  <si>
    <t>Результат</t>
  </si>
  <si>
    <t>Долгих Наталия</t>
  </si>
  <si>
    <t>Бочаров Александр</t>
  </si>
  <si>
    <t>Харитонов Александр</t>
  </si>
  <si>
    <t>Зиновьев Александр</t>
  </si>
  <si>
    <t>Шлоков Роман</t>
  </si>
  <si>
    <t>Родиков Сергей</t>
  </si>
  <si>
    <t>Петрова Светлана</t>
  </si>
  <si>
    <t>Чернов Виктор</t>
  </si>
  <si>
    <t>Цымбалова Анна</t>
  </si>
  <si>
    <t>Столицын Сергей</t>
  </si>
  <si>
    <t>Баландин Владимир</t>
  </si>
  <si>
    <t>Гусляков Кирилл</t>
  </si>
  <si>
    <t>Новиков Сергей</t>
  </si>
  <si>
    <t>Ходорченко Андрей</t>
  </si>
  <si>
    <t>Матевосян Ашот</t>
  </si>
  <si>
    <t>Скляревская Евгения</t>
  </si>
  <si>
    <t>м</t>
  </si>
  <si>
    <t>ж</t>
  </si>
  <si>
    <t>ФИО</t>
  </si>
  <si>
    <t>Лига</t>
  </si>
  <si>
    <t>Пол</t>
  </si>
  <si>
    <t>Н-Т-Л новички</t>
  </si>
  <si>
    <t>Комплект новички</t>
  </si>
  <si>
    <t>Безоборотка новички</t>
  </si>
  <si>
    <t>Долгих Иван</t>
  </si>
  <si>
    <t>Ерошин Анатолий</t>
  </si>
  <si>
    <t>Большов Игорь</t>
  </si>
  <si>
    <t>Салахов Рашид</t>
  </si>
  <si>
    <t>Атаман Сергей</t>
  </si>
  <si>
    <t>Соломина Ольга</t>
  </si>
  <si>
    <t>Сумма по 3 упражнениям</t>
  </si>
  <si>
    <t>Аюпов Альберт</t>
  </si>
  <si>
    <t>Шахмин Денис</t>
  </si>
  <si>
    <t>-</t>
  </si>
  <si>
    <t>Зеленцов Алексей</t>
  </si>
  <si>
    <t>Дмитриева Венера</t>
  </si>
  <si>
    <t>Дмитриев Артём</t>
  </si>
  <si>
    <t>Суета</t>
  </si>
  <si>
    <t>Интуитив нож</t>
  </si>
  <si>
    <t>Интуитив топор</t>
  </si>
  <si>
    <t>Профи</t>
  </si>
  <si>
    <t>Москва, клуб Nospin</t>
  </si>
  <si>
    <t>Нижний Новгород. Живой Клинок.</t>
  </si>
  <si>
    <t>Горячкин Андрей</t>
  </si>
  <si>
    <t>Горячкина Ирина</t>
  </si>
  <si>
    <t>Гусь-Хрустальный, вольный художник</t>
  </si>
  <si>
    <t>Мерзляков Илья</t>
  </si>
  <si>
    <t>Москва, Злой пчёл</t>
  </si>
  <si>
    <t>Санкт-Петербург</t>
  </si>
  <si>
    <t>Москва</t>
  </si>
  <si>
    <t>Конюхова Наталья</t>
  </si>
  <si>
    <t>Санкт-Петербург, Невский Клинок</t>
  </si>
  <si>
    <t>Макаров Павел</t>
  </si>
  <si>
    <t>Москва, Freeknife</t>
  </si>
  <si>
    <t>Египко Диана</t>
  </si>
  <si>
    <t>Санкт- Петербург, ФБСМН СПБ</t>
  </si>
  <si>
    <t>Аполлонов Станислав</t>
  </si>
  <si>
    <t>Московская обл, клуб ФЕНИКС</t>
  </si>
  <si>
    <t>Арт Василий</t>
  </si>
  <si>
    <t>Москва, Nospin.</t>
  </si>
  <si>
    <t>СПб, Злая 🐝</t>
  </si>
  <si>
    <t>Скопцов Алексей</t>
  </si>
  <si>
    <t>Рязань клуб "Пересвет"</t>
  </si>
  <si>
    <t>Москва, Академия метания</t>
  </si>
  <si>
    <t>Дербунов Григорий</t>
  </si>
  <si>
    <t>Новички</t>
  </si>
  <si>
    <t>Москва, DxB</t>
  </si>
  <si>
    <t>Басманов Алексей</t>
  </si>
  <si>
    <t>Евдокимова Юлия</t>
  </si>
  <si>
    <t>Ткачева Дарья</t>
  </si>
  <si>
    <t>Прокофьев Михаил</t>
  </si>
  <si>
    <t>СПб, 78 легион</t>
  </si>
  <si>
    <t>Леншина Вера</t>
  </si>
  <si>
    <t>Клуб Зубр</t>
  </si>
  <si>
    <t>"Серебряный нож", Москва</t>
  </si>
  <si>
    <t>Шабанов Олег</t>
  </si>
  <si>
    <t>Леви Наталья</t>
  </si>
  <si>
    <t>Москва. шк. Д. Мельникова</t>
  </si>
  <si>
    <t>Шагин Иван</t>
  </si>
  <si>
    <t>Шагина Янина</t>
  </si>
  <si>
    <t>Майданова Анна</t>
  </si>
  <si>
    <t>Доп информация</t>
  </si>
  <si>
    <t>Всего</t>
  </si>
  <si>
    <t>Черемушкин Андрей</t>
  </si>
  <si>
    <t>Морозова Светлана</t>
  </si>
  <si>
    <t>Череповец, "Цель"</t>
  </si>
  <si>
    <t>Интуитив нож женщины</t>
  </si>
  <si>
    <t>Интуитив топор женщины</t>
  </si>
  <si>
    <t>Интуитив нож мужчины</t>
  </si>
  <si>
    <t>Интуитив топор мужчины</t>
  </si>
  <si>
    <t>Дербунов</t>
  </si>
  <si>
    <t>Шабанов</t>
  </si>
  <si>
    <t>Беготня + Суета + Рабочий и колхозница</t>
  </si>
  <si>
    <t>Дмитриев Родослав</t>
  </si>
  <si>
    <t>Рик</t>
  </si>
  <si>
    <t>бег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</si>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</sst>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4" borderId="0" applyNumberFormat="0" applyBorder="0" applyAlignment="0" applyProtection="0"/>
    <xf numFmtId="0" fontId="6" fillId="5" borderId="0" applyNumberFormat="0" applyBorder="0" applyAlignment="0" applyProtection="0"/>
  </cellStyleXfs>
  <cellXfs count="20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10" fontId="0" fillId="0" borderId="1" xfId="0" applyNumberFormat="1" applyBorder="1"/>
    <xf numFmtId="0" fontId="1" fillId="0" borderId="6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Border="1"/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1" xfId="0" applyFill="1" applyBorder="1"/>
    <xf numFmtId="0" fontId="3" fillId="0" borderId="1" xfId="0" applyFont="1" applyBorder="1" applyAlignment="1">
      <alignment vertical="center"/>
    </xf>
    <xf numFmtId="0" fontId="0" fillId="0" borderId="10" xfId="0" applyBorder="1"/>
    <xf numFmtId="0" fontId="0" fillId="0" borderId="0" xfId="0" applyFont="1"/>
    <xf numFmtId="0" fontId="0" fillId="3" borderId="1" xfId="0" applyFill="1" applyBorder="1"/>
    <xf numFmtId="0" fontId="0" fillId="0" borderId="0" xfId="0" applyAlignment="1">
      <alignment wrapText="1"/>
    </xf>
    <xf numFmtId="0" fontId="0" fillId="0" borderId="5" xfId="0" applyBorder="1"/>
    <xf numFmtId="0" fontId="0" fillId="0" borderId="1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2" borderId="14" xfId="0" applyFill="1" applyBorder="1"/>
    <xf numFmtId="0" fontId="0" fillId="2" borderId="15" xfId="0" applyFill="1" applyBorder="1"/>
    <xf numFmtId="0" fontId="0" fillId="3" borderId="0" xfId="0" applyFill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0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0" fillId="0" borderId="6" xfId="0" applyBorder="1"/>
    <xf numFmtId="0" fontId="0" fillId="0" borderId="6" xfId="0" applyFill="1" applyBorder="1"/>
    <xf numFmtId="0" fontId="0" fillId="0" borderId="1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Fill="1" applyBorder="1"/>
    <xf numFmtId="0" fontId="0" fillId="0" borderId="15" xfId="0" applyFill="1" applyBorder="1"/>
    <xf numFmtId="0" fontId="0" fillId="0" borderId="11" xfId="0" applyFill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1" fillId="0" borderId="17" xfId="0" applyFont="1" applyBorder="1" applyAlignment="1">
      <alignment horizontal="center" vertical="center"/>
    </xf>
    <xf numFmtId="10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20" xfId="0" applyFont="1" applyBorder="1" applyAlignment="1">
      <alignment horizontal="center" vertical="center"/>
    </xf>
    <xf numFmtId="10" fontId="0" fillId="0" borderId="21" xfId="0" applyNumberFormat="1" applyBorder="1"/>
    <xf numFmtId="10" fontId="0" fillId="0" borderId="0" xfId="0" applyNumberFormat="1"/>
    <xf numFmtId="10" fontId="6" fillId="5" borderId="1" xfId="2" applyNumberFormat="1" applyBorder="1"/>
    <xf numFmtId="10" fontId="5" fillId="4" borderId="1" xfId="1" applyNumberFormat="1" applyBorder="1"/>
    <xf numFmtId="0" fontId="5" fillId="4" borderId="0" xfId="1"/>
    <xf numFmtId="0" fontId="6" fillId="5" borderId="0" xfId="2"/>
    <xf numFmtId="10" fontId="0" fillId="6" borderId="1" xfId="0" applyNumberFormat="1" applyFill="1" applyBorder="1"/>
    <xf numFmtId="10" fontId="0" fillId="0" borderId="5" xfId="0" applyNumberForma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0" fontId="5" fillId="4" borderId="5" xfId="1" applyNumberFormat="1" applyBorder="1"/>
    <xf numFmtId="10" fontId="0" fillId="6" borderId="5" xfId="0" applyNumberFormat="1" applyFill="1" applyBorder="1"/>
    <xf numFmtId="10" fontId="6" fillId="5" borderId="5" xfId="2" applyNumberFormat="1" applyBorder="1"/>
    <xf numFmtId="0" fontId="5" fillId="4" borderId="1" xfId="1" applyBorder="1"/>
    <xf numFmtId="0" fontId="6" fillId="5" borderId="1" xfId="2" applyBorder="1"/>
    <xf numFmtId="0" fontId="0" fillId="0" borderId="1" xfId="0" applyFill="1" applyBorder="1" applyAlignment="1">
      <alignment vertical="center"/>
    </xf>
    <xf numFmtId="0" fontId="0" fillId="6" borderId="1" xfId="0" applyFill="1" applyBorder="1"/>
    <xf numFmtId="0" fontId="0" fillId="0" borderId="27" xfId="0" applyFill="1" applyBorder="1"/>
    <xf numFmtId="0" fontId="0" fillId="7" borderId="5" xfId="0" applyFill="1" applyBorder="1"/>
    <xf numFmtId="0" fontId="0" fillId="7" borderId="1" xfId="0" applyFill="1" applyBorder="1"/>
    <xf numFmtId="10" fontId="0" fillId="7" borderId="1" xfId="0" applyNumberFormat="1" applyFill="1" applyBorder="1"/>
    <xf numFmtId="0" fontId="5" fillId="4" borderId="5" xfId="1" applyBorder="1"/>
    <xf numFmtId="0" fontId="6" fillId="5" borderId="5" xfId="2" applyBorder="1"/>
    <xf numFmtId="0" fontId="0" fillId="0" borderId="28" xfId="0" applyBorder="1"/>
    <xf numFmtId="0" fontId="0" fillId="0" borderId="29" xfId="0" applyBorder="1"/>
    <xf numFmtId="0" fontId="0" fillId="0" borderId="14" xfId="0" applyBorder="1"/>
    <xf numFmtId="0" fontId="0" fillId="0" borderId="15" xfId="0" applyBorder="1"/>
    <xf numFmtId="0" fontId="0" fillId="0" borderId="30" xfId="0" applyBorder="1"/>
    <xf numFmtId="0" fontId="0" fillId="0" borderId="31" xfId="0" applyBorder="1"/>
    <xf numFmtId="0" fontId="0" fillId="0" borderId="12" xfId="0" applyBorder="1"/>
    <xf numFmtId="0" fontId="0" fillId="0" borderId="32" xfId="0" applyBorder="1"/>
    <xf numFmtId="0" fontId="0" fillId="0" borderId="27" xfId="0" applyBorder="1"/>
    <xf numFmtId="0" fontId="1" fillId="0" borderId="33" xfId="0" applyFont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0" fillId="0" borderId="22" xfId="0" applyFill="1" applyBorder="1"/>
    <xf numFmtId="10" fontId="0" fillId="0" borderId="36" xfId="0" applyNumberFormat="1" applyBorder="1"/>
    <xf numFmtId="0" fontId="0" fillId="0" borderId="25" xfId="0" applyBorder="1" applyAlignment="1">
      <alignment wrapText="1"/>
    </xf>
    <xf numFmtId="10" fontId="0" fillId="0" borderId="37" xfId="0" applyNumberFormat="1" applyBorder="1"/>
    <xf numFmtId="0" fontId="5" fillId="4" borderId="0" xfId="1" applyAlignment="1">
      <alignment wrapText="1"/>
    </xf>
    <xf numFmtId="0" fontId="5" fillId="4" borderId="17" xfId="1" applyBorder="1"/>
    <xf numFmtId="0" fontId="5" fillId="4" borderId="0" xfId="1" applyBorder="1"/>
    <xf numFmtId="0" fontId="6" fillId="5" borderId="17" xfId="2" applyBorder="1"/>
    <xf numFmtId="0" fontId="6" fillId="5" borderId="16" xfId="2" applyBorder="1"/>
    <xf numFmtId="0" fontId="6" fillId="5" borderId="19" xfId="2" applyBorder="1"/>
    <xf numFmtId="0" fontId="5" fillId="4" borderId="16" xfId="1" applyBorder="1"/>
    <xf numFmtId="0" fontId="5" fillId="4" borderId="19" xfId="1" applyBorder="1"/>
    <xf numFmtId="0" fontId="0" fillId="7" borderId="17" xfId="0" applyFill="1" applyBorder="1"/>
    <xf numFmtId="0" fontId="0" fillId="7" borderId="16" xfId="0" applyFill="1" applyBorder="1"/>
    <xf numFmtId="0" fontId="0" fillId="7" borderId="19" xfId="0" applyFill="1" applyBorder="1"/>
    <xf numFmtId="0" fontId="5" fillId="4" borderId="18" xfId="1" applyBorder="1"/>
    <xf numFmtId="0" fontId="0" fillId="7" borderId="21" xfId="0" applyFill="1" applyBorder="1"/>
    <xf numFmtId="0" fontId="0" fillId="8" borderId="16" xfId="0" applyFill="1" applyBorder="1"/>
    <xf numFmtId="0" fontId="0" fillId="8" borderId="19" xfId="0" applyFill="1" applyBorder="1"/>
    <xf numFmtId="0" fontId="4" fillId="8" borderId="0" xfId="2" applyFont="1" applyFill="1"/>
    <xf numFmtId="0" fontId="0" fillId="8" borderId="1" xfId="0" applyFill="1" applyBorder="1"/>
    <xf numFmtId="0" fontId="0" fillId="8" borderId="5" xfId="0" applyFill="1" applyBorder="1"/>
    <xf numFmtId="0" fontId="0" fillId="8" borderId="12" xfId="0" applyFill="1" applyBorder="1"/>
    <xf numFmtId="0" fontId="0" fillId="8" borderId="30" xfId="0" applyFill="1" applyBorder="1"/>
    <xf numFmtId="0" fontId="0" fillId="8" borderId="25" xfId="0" applyFill="1" applyBorder="1" applyAlignment="1">
      <alignment wrapText="1"/>
    </xf>
    <xf numFmtId="0" fontId="0" fillId="8" borderId="27" xfId="0" applyFill="1" applyBorder="1"/>
    <xf numFmtId="0" fontId="0" fillId="8" borderId="22" xfId="0" applyFill="1" applyBorder="1"/>
    <xf numFmtId="0" fontId="0" fillId="8" borderId="25" xfId="0" applyFill="1" applyBorder="1"/>
    <xf numFmtId="0" fontId="0" fillId="3" borderId="16" xfId="0" applyFill="1" applyBorder="1"/>
    <xf numFmtId="0" fontId="0" fillId="3" borderId="19" xfId="0" applyFill="1" applyBorder="1"/>
    <xf numFmtId="0" fontId="4" fillId="8" borderId="30" xfId="1" applyFont="1" applyFill="1" applyBorder="1"/>
    <xf numFmtId="0" fontId="4" fillId="8" borderId="25" xfId="1" applyFont="1" applyFill="1" applyBorder="1"/>
    <xf numFmtId="0" fontId="6" fillId="5" borderId="30" xfId="2" applyBorder="1"/>
    <xf numFmtId="0" fontId="6" fillId="5" borderId="27" xfId="2" applyBorder="1"/>
    <xf numFmtId="0" fontId="0" fillId="7" borderId="0" xfId="0" applyFill="1"/>
    <xf numFmtId="0" fontId="0" fillId="0" borderId="9" xfId="0" applyFill="1" applyBorder="1"/>
    <xf numFmtId="10" fontId="0" fillId="0" borderId="11" xfId="0" applyNumberFormat="1" applyFill="1" applyBorder="1"/>
    <xf numFmtId="0" fontId="0" fillId="3" borderId="14" xfId="0" applyFill="1" applyBorder="1"/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5" fillId="4" borderId="17" xfId="1" applyNumberFormat="1" applyBorder="1"/>
    <xf numFmtId="0" fontId="6" fillId="5" borderId="18" xfId="2" applyBorder="1"/>
    <xf numFmtId="10" fontId="6" fillId="5" borderId="17" xfId="2" applyNumberFormat="1" applyBorder="1"/>
    <xf numFmtId="0" fontId="6" fillId="5" borderId="32" xfId="2" applyBorder="1"/>
    <xf numFmtId="0" fontId="6" fillId="5" borderId="23" xfId="2" applyBorder="1"/>
    <xf numFmtId="10" fontId="0" fillId="7" borderId="17" xfId="0" applyNumberFormat="1" applyFill="1" applyBorder="1"/>
    <xf numFmtId="0" fontId="0" fillId="7" borderId="30" xfId="0" applyFill="1" applyBorder="1"/>
    <xf numFmtId="0" fontId="0" fillId="7" borderId="27" xfId="0" applyFill="1" applyBorder="1"/>
    <xf numFmtId="0" fontId="0" fillId="3" borderId="9" xfId="0" applyFill="1" applyBorder="1"/>
    <xf numFmtId="0" fontId="4" fillId="3" borderId="0" xfId="2" applyFont="1" applyFill="1"/>
    <xf numFmtId="0" fontId="0" fillId="0" borderId="10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5" fillId="4" borderId="1" xfId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0" fontId="1" fillId="7" borderId="1" xfId="0" applyNumberFormat="1" applyFont="1" applyFill="1" applyBorder="1"/>
    <xf numFmtId="0" fontId="6" fillId="5" borderId="1" xfId="2" applyBorder="1" applyAlignment="1">
      <alignment vertical="center"/>
    </xf>
    <xf numFmtId="0" fontId="5" fillId="4" borderId="1" xfId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5" fillId="4" borderId="1" xfId="1" applyBorder="1" applyAlignment="1">
      <alignment horizontal="center"/>
    </xf>
    <xf numFmtId="0" fontId="6" fillId="5" borderId="1" xfId="2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 vertical="center"/>
    </xf>
  </cellXfs>
  <cellStyles count="3">
    <cellStyle name="Нейтральный" xfId="2" builtinId="28"/>
    <cellStyle name="Обычный" xfId="0" builtinId="0"/>
    <cellStyle name="Хороший" xfId="1" builtinId="26"/>
  </cellStyles>
  <dxfs count="32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="60" zoomScaleNormal="100" workbookViewId="0">
      <selection activeCell="O15" sqref="O15"/>
    </sheetView>
  </sheetViews>
  <sheetFormatPr defaultRowHeight="15" x14ac:dyDescent="0.25"/>
  <cols>
    <col min="1" max="1" width="13" style="8" customWidth="1"/>
    <col min="2" max="11" width="8.5703125" customWidth="1"/>
  </cols>
  <sheetData>
    <row r="1" spans="1:11" ht="18.75" x14ac:dyDescent="0.3">
      <c r="A1" s="23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5.75" thickBot="1" x14ac:dyDescent="0.3">
      <c r="A2" s="7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8.75" x14ac:dyDescent="0.3">
      <c r="A3" s="12" t="s">
        <v>1</v>
      </c>
    </row>
    <row r="4" spans="1:11" x14ac:dyDescent="0.25">
      <c r="A4" s="9"/>
      <c r="B4" s="57">
        <v>1</v>
      </c>
      <c r="C4" s="57">
        <v>2</v>
      </c>
      <c r="D4" s="57">
        <v>3</v>
      </c>
      <c r="E4" s="57">
        <v>4</v>
      </c>
      <c r="F4" s="57">
        <v>5</v>
      </c>
      <c r="G4" s="57">
        <v>6</v>
      </c>
      <c r="H4" s="57">
        <v>7</v>
      </c>
      <c r="I4" s="57">
        <v>8</v>
      </c>
      <c r="J4" s="57">
        <v>9</v>
      </c>
      <c r="K4" s="57">
        <v>10</v>
      </c>
    </row>
    <row r="5" spans="1:11" ht="26.25" customHeight="1" x14ac:dyDescent="0.25">
      <c r="A5" s="9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ht="26.25" customHeight="1" x14ac:dyDescent="0.25">
      <c r="A6" s="9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ht="26.25" customHeight="1" x14ac:dyDescent="0.25">
      <c r="A7" s="9" t="s">
        <v>4</v>
      </c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ht="30" customHeight="1" thickBot="1" x14ac:dyDescent="0.3">
      <c r="A8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10"/>
      <c r="B9" s="21">
        <v>1</v>
      </c>
      <c r="C9" s="21">
        <v>2</v>
      </c>
      <c r="D9" s="21">
        <v>3</v>
      </c>
      <c r="E9" s="21">
        <v>4</v>
      </c>
      <c r="F9" s="21">
        <v>5</v>
      </c>
      <c r="G9" s="21">
        <v>6</v>
      </c>
      <c r="H9" s="21">
        <v>7</v>
      </c>
      <c r="I9" s="21">
        <v>8</v>
      </c>
      <c r="J9" s="21">
        <v>9</v>
      </c>
      <c r="K9" s="21">
        <v>10</v>
      </c>
    </row>
    <row r="10" spans="1:11" ht="37.5" customHeight="1" x14ac:dyDescent="0.25">
      <c r="A10" s="13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10"/>
      <c r="B11" s="21">
        <v>1</v>
      </c>
      <c r="C11" s="21">
        <v>2</v>
      </c>
      <c r="D11" s="21">
        <v>3</v>
      </c>
      <c r="E11" s="21">
        <v>4</v>
      </c>
      <c r="F11" s="21">
        <v>5</v>
      </c>
      <c r="G11" s="21">
        <v>6</v>
      </c>
      <c r="H11" s="21">
        <v>7</v>
      </c>
      <c r="I11" s="21">
        <v>8</v>
      </c>
      <c r="J11" s="21">
        <v>9</v>
      </c>
      <c r="K11" s="21">
        <v>10</v>
      </c>
    </row>
    <row r="12" spans="1:11" ht="37.5" customHeight="1" x14ac:dyDescent="0.25">
      <c r="A12" s="13" t="s">
        <v>81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15.75" thickBot="1" x14ac:dyDescent="0.3"/>
    <row r="14" spans="1:11" s="1" customFormat="1" ht="30" customHeight="1" thickBot="1" x14ac:dyDescent="0.3">
      <c r="A14" s="16" t="s">
        <v>21</v>
      </c>
      <c r="B14" s="17" t="s">
        <v>22</v>
      </c>
      <c r="C14" s="18"/>
      <c r="D14" s="19"/>
      <c r="E14" s="20"/>
      <c r="G14" s="17" t="s">
        <v>23</v>
      </c>
      <c r="H14" s="18"/>
      <c r="I14" s="19"/>
      <c r="J14" s="20"/>
    </row>
    <row r="15" spans="1:11" s="1" customFormat="1" ht="30" customHeight="1" x14ac:dyDescent="0.25">
      <c r="A15" s="16"/>
      <c r="B15" s="17"/>
      <c r="C15" s="63"/>
      <c r="D15" s="63"/>
      <c r="E15" s="63"/>
      <c r="G15" s="17"/>
      <c r="H15" s="63"/>
      <c r="I15" s="63"/>
      <c r="J15" s="63"/>
    </row>
    <row r="16" spans="1:11" x14ac:dyDescent="0.25">
      <c r="A16" s="10"/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</row>
    <row r="17" spans="1:11" ht="30" x14ac:dyDescent="0.25">
      <c r="A17" s="11" t="s">
        <v>82</v>
      </c>
      <c r="B17" s="2"/>
      <c r="C17" s="2"/>
      <c r="D17" s="2"/>
      <c r="E17" s="2"/>
      <c r="F17" s="2"/>
      <c r="G17" s="2"/>
      <c r="H17" s="2"/>
    </row>
    <row r="18" spans="1:11" x14ac:dyDescent="0.25">
      <c r="A18" s="10"/>
      <c r="B18" s="2">
        <v>1</v>
      </c>
      <c r="C18" s="2">
        <v>2</v>
      </c>
      <c r="D18" s="2">
        <v>3</v>
      </c>
      <c r="E18" s="2">
        <v>4</v>
      </c>
      <c r="F18" s="2">
        <v>5</v>
      </c>
      <c r="G18" s="2">
        <v>6</v>
      </c>
      <c r="H18" s="2">
        <v>7</v>
      </c>
    </row>
    <row r="19" spans="1:11" ht="30" x14ac:dyDescent="0.25">
      <c r="A19" s="11" t="s">
        <v>83</v>
      </c>
      <c r="B19" s="2"/>
      <c r="C19" s="2"/>
      <c r="D19" s="2"/>
      <c r="E19" s="2"/>
      <c r="F19" s="2"/>
      <c r="G19" s="2"/>
      <c r="H19" s="2"/>
    </row>
    <row r="20" spans="1:11" ht="15.75" thickBot="1" x14ac:dyDescent="0.3"/>
    <row r="21" spans="1:11" ht="37.5" customHeight="1" thickBot="1" x14ac:dyDescent="0.3">
      <c r="A21" s="15" t="s">
        <v>6</v>
      </c>
      <c r="B21" t="s">
        <v>5</v>
      </c>
      <c r="C21" s="3"/>
      <c r="D21" s="3"/>
      <c r="E21" s="3"/>
      <c r="F21" s="3"/>
      <c r="G21" s="3"/>
      <c r="H21" s="3"/>
      <c r="I21" t="s">
        <v>7</v>
      </c>
      <c r="J21" s="4"/>
      <c r="K21" s="5"/>
    </row>
    <row r="23" spans="1:11" ht="18.75" x14ac:dyDescent="0.3">
      <c r="A23" s="12" t="s">
        <v>8</v>
      </c>
    </row>
    <row r="24" spans="1:11" x14ac:dyDescent="0.25">
      <c r="A24" s="10" t="s">
        <v>9</v>
      </c>
      <c r="B24" s="186" t="s">
        <v>10</v>
      </c>
      <c r="C24" s="186"/>
      <c r="D24" s="186" t="s">
        <v>11</v>
      </c>
      <c r="E24" s="186"/>
      <c r="F24" s="186" t="s">
        <v>12</v>
      </c>
      <c r="G24" s="186"/>
      <c r="H24" s="186" t="s">
        <v>13</v>
      </c>
      <c r="I24" s="186"/>
      <c r="J24" s="186" t="s">
        <v>14</v>
      </c>
      <c r="K24" s="186"/>
    </row>
    <row r="25" spans="1:11" ht="30" customHeight="1" x14ac:dyDescent="0.25">
      <c r="A25" s="10" t="s">
        <v>15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</row>
    <row r="26" spans="1:11" ht="30" customHeight="1" x14ac:dyDescent="0.25">
      <c r="A26" s="10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spans="1:11" ht="18.75" x14ac:dyDescent="0.3">
      <c r="A27" s="12" t="s">
        <v>16</v>
      </c>
    </row>
    <row r="28" spans="1:11" x14ac:dyDescent="0.25">
      <c r="A28" s="10" t="s">
        <v>9</v>
      </c>
      <c r="B28" s="186" t="s">
        <v>10</v>
      </c>
      <c r="C28" s="186"/>
      <c r="D28" s="186" t="s">
        <v>11</v>
      </c>
      <c r="E28" s="186"/>
      <c r="F28" s="186" t="s">
        <v>12</v>
      </c>
      <c r="G28" s="186"/>
      <c r="H28" s="186" t="s">
        <v>13</v>
      </c>
      <c r="I28" s="186"/>
      <c r="J28" s="186" t="s">
        <v>14</v>
      </c>
      <c r="K28" s="186"/>
    </row>
    <row r="29" spans="1:11" ht="30" customHeight="1" x14ac:dyDescent="0.25">
      <c r="A29" s="10" t="s">
        <v>15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</row>
    <row r="30" spans="1:11" ht="30" customHeight="1" x14ac:dyDescent="0.25">
      <c r="A30" s="10"/>
      <c r="B30" s="184"/>
      <c r="C30" s="185"/>
      <c r="D30" s="184"/>
      <c r="E30" s="185"/>
      <c r="F30" s="184"/>
      <c r="G30" s="185"/>
      <c r="H30" s="184"/>
      <c r="I30" s="185"/>
      <c r="J30" s="184"/>
      <c r="K30" s="185"/>
    </row>
    <row r="31" spans="1:11" x14ac:dyDescent="0.25">
      <c r="A31" s="10" t="s">
        <v>9</v>
      </c>
      <c r="B31" s="186" t="s">
        <v>17</v>
      </c>
      <c r="C31" s="186"/>
      <c r="D31" s="186" t="s">
        <v>18</v>
      </c>
      <c r="E31" s="186"/>
      <c r="F31" s="186" t="s">
        <v>19</v>
      </c>
      <c r="G31" s="186"/>
      <c r="H31" s="186"/>
      <c r="I31" s="186"/>
      <c r="J31" s="186"/>
      <c r="K31" s="186"/>
    </row>
    <row r="32" spans="1:11" ht="30" customHeight="1" x14ac:dyDescent="0.25">
      <c r="A32" s="10" t="s">
        <v>15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</row>
    <row r="33" spans="1:11" ht="30" customHeight="1" x14ac:dyDescent="0.25">
      <c r="A33" s="10"/>
      <c r="B33" s="184"/>
      <c r="C33" s="185"/>
      <c r="D33" s="184"/>
      <c r="E33" s="185"/>
      <c r="F33" s="184"/>
      <c r="G33" s="185"/>
      <c r="H33" s="184"/>
      <c r="I33" s="185"/>
      <c r="J33" s="184"/>
      <c r="K33" s="185"/>
    </row>
    <row r="35" spans="1:11" x14ac:dyDescent="0.25">
      <c r="A35" s="10"/>
      <c r="B35" s="2">
        <v>1</v>
      </c>
      <c r="C35" s="2">
        <v>2</v>
      </c>
      <c r="D35" s="2">
        <v>3</v>
      </c>
      <c r="E35" s="2">
        <v>4</v>
      </c>
      <c r="F35" s="2">
        <v>5</v>
      </c>
      <c r="G35" s="2">
        <v>6</v>
      </c>
      <c r="H35" s="2">
        <v>7</v>
      </c>
      <c r="I35" s="2">
        <v>8</v>
      </c>
      <c r="J35" s="2">
        <v>9</v>
      </c>
      <c r="K35" s="2">
        <v>10</v>
      </c>
    </row>
    <row r="36" spans="1:11" ht="30.75" customHeight="1" x14ac:dyDescent="0.25">
      <c r="A36" s="14" t="s">
        <v>20</v>
      </c>
      <c r="B36" s="2"/>
      <c r="C36" s="2"/>
      <c r="D36" s="2"/>
      <c r="E36" s="2"/>
      <c r="F36" s="2"/>
      <c r="G36" s="2"/>
      <c r="H36" s="2"/>
      <c r="I36" s="2"/>
      <c r="J36" s="2"/>
      <c r="K36" s="2"/>
    </row>
  </sheetData>
  <mergeCells count="45">
    <mergeCell ref="B24:C24"/>
    <mergeCell ref="D24:E24"/>
    <mergeCell ref="F24:G24"/>
    <mergeCell ref="H24:I24"/>
    <mergeCell ref="J24:K24"/>
    <mergeCell ref="B26:C26"/>
    <mergeCell ref="D26:E26"/>
    <mergeCell ref="F26:G26"/>
    <mergeCell ref="H26:I26"/>
    <mergeCell ref="J26:K26"/>
    <mergeCell ref="B25:C25"/>
    <mergeCell ref="D25:E25"/>
    <mergeCell ref="F25:G25"/>
    <mergeCell ref="H25:I25"/>
    <mergeCell ref="J25:K25"/>
    <mergeCell ref="B28:C28"/>
    <mergeCell ref="D28:E28"/>
    <mergeCell ref="F28:G28"/>
    <mergeCell ref="H28:I28"/>
    <mergeCell ref="J28:K28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3:C33"/>
    <mergeCell ref="D33:E33"/>
    <mergeCell ref="F33:G33"/>
    <mergeCell ref="H33:I33"/>
    <mergeCell ref="J33:K33"/>
  </mergeCell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view="pageBreakPreview" topLeftCell="A22" zoomScale="107" zoomScaleNormal="100" zoomScaleSheetLayoutView="107" workbookViewId="0">
      <selection activeCell="L52" sqref="L52"/>
    </sheetView>
  </sheetViews>
  <sheetFormatPr defaultRowHeight="15" x14ac:dyDescent="0.25"/>
  <cols>
    <col min="1" max="1" width="29.140625" customWidth="1"/>
    <col min="13" max="13" width="8.85546875" style="1"/>
    <col min="14" max="14" width="16.7109375" customWidth="1"/>
  </cols>
  <sheetData>
    <row r="1" spans="1:14" x14ac:dyDescent="0.25">
      <c r="A1" s="191" t="s">
        <v>41</v>
      </c>
    </row>
    <row r="2" spans="1:14" x14ac:dyDescent="0.25">
      <c r="A2" s="191"/>
    </row>
    <row r="3" spans="1:14" x14ac:dyDescent="0.25">
      <c r="A3" s="191"/>
      <c r="B3" s="2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6">
        <v>7</v>
      </c>
      <c r="I3" s="6">
        <v>8</v>
      </c>
      <c r="J3" s="6">
        <v>9</v>
      </c>
      <c r="K3" s="6">
        <v>10</v>
      </c>
      <c r="L3" s="24" t="s">
        <v>26</v>
      </c>
      <c r="M3" s="34" t="s">
        <v>27</v>
      </c>
      <c r="N3" s="24" t="s">
        <v>28</v>
      </c>
    </row>
    <row r="4" spans="1:14" x14ac:dyDescent="0.25">
      <c r="A4" t="s">
        <v>112</v>
      </c>
      <c r="B4" s="51">
        <v>2</v>
      </c>
      <c r="C4" s="51">
        <v>0</v>
      </c>
      <c r="D4" s="51">
        <v>0</v>
      </c>
      <c r="E4" s="51">
        <v>5</v>
      </c>
      <c r="F4" s="51">
        <v>3</v>
      </c>
      <c r="G4" s="51">
        <v>4</v>
      </c>
      <c r="H4" s="51">
        <v>3</v>
      </c>
      <c r="I4" s="51">
        <v>0</v>
      </c>
      <c r="J4" s="51">
        <v>0</v>
      </c>
      <c r="K4" s="51">
        <v>0</v>
      </c>
      <c r="L4" s="10">
        <f t="shared" ref="L4:L17" si="0">SUM(B4:K4)</f>
        <v>17</v>
      </c>
      <c r="M4" s="29"/>
      <c r="N4" s="53">
        <f t="shared" ref="N4:N17" si="1">L4/MAX($L$4:$L$17)</f>
        <v>0.80952380952380953</v>
      </c>
    </row>
    <row r="5" spans="1:14" x14ac:dyDescent="0.25">
      <c r="A5" t="s">
        <v>120</v>
      </c>
      <c r="B5" s="51">
        <v>0</v>
      </c>
      <c r="C5" s="51">
        <v>0</v>
      </c>
      <c r="D5" s="51">
        <v>0</v>
      </c>
      <c r="E5" s="51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10">
        <f t="shared" si="0"/>
        <v>0</v>
      </c>
      <c r="M5" s="29"/>
      <c r="N5" s="53">
        <f t="shared" si="1"/>
        <v>0</v>
      </c>
    </row>
    <row r="6" spans="1:14" x14ac:dyDescent="0.25">
      <c r="A6" t="s">
        <v>116</v>
      </c>
      <c r="B6" s="51">
        <v>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10">
        <f t="shared" si="0"/>
        <v>0</v>
      </c>
      <c r="M6" s="29"/>
      <c r="N6" s="53">
        <f t="shared" si="1"/>
        <v>0</v>
      </c>
    </row>
    <row r="7" spans="1:14" x14ac:dyDescent="0.25">
      <c r="A7" t="s">
        <v>88</v>
      </c>
      <c r="B7" s="51">
        <v>0</v>
      </c>
      <c r="C7" s="51">
        <v>0</v>
      </c>
      <c r="D7" s="51">
        <v>0</v>
      </c>
      <c r="E7" s="51">
        <v>0</v>
      </c>
      <c r="F7" s="51">
        <v>1</v>
      </c>
      <c r="G7" s="51">
        <v>0</v>
      </c>
      <c r="H7" s="51">
        <v>0</v>
      </c>
      <c r="I7" s="51">
        <v>0</v>
      </c>
      <c r="J7" s="51">
        <v>3</v>
      </c>
      <c r="K7" s="51">
        <v>0</v>
      </c>
      <c r="L7" s="10">
        <f t="shared" si="0"/>
        <v>4</v>
      </c>
      <c r="M7" s="29"/>
      <c r="N7" s="53">
        <f t="shared" si="1"/>
        <v>0.19047619047619047</v>
      </c>
    </row>
    <row r="8" spans="1:14" x14ac:dyDescent="0.25">
      <c r="A8" s="88" t="s">
        <v>79</v>
      </c>
      <c r="B8" s="51">
        <v>3</v>
      </c>
      <c r="C8" s="51">
        <v>0</v>
      </c>
      <c r="D8" s="51">
        <v>0</v>
      </c>
      <c r="E8" s="51">
        <v>4</v>
      </c>
      <c r="F8" s="51">
        <v>4</v>
      </c>
      <c r="G8" s="51">
        <v>0</v>
      </c>
      <c r="H8" s="51">
        <v>2</v>
      </c>
      <c r="I8" s="51">
        <v>5</v>
      </c>
      <c r="J8" s="51">
        <v>0</v>
      </c>
      <c r="K8" s="51">
        <v>3</v>
      </c>
      <c r="L8" s="10">
        <f t="shared" si="0"/>
        <v>21</v>
      </c>
      <c r="M8" s="175">
        <v>1</v>
      </c>
      <c r="N8" s="87">
        <f t="shared" si="1"/>
        <v>1</v>
      </c>
    </row>
    <row r="9" spans="1:14" x14ac:dyDescent="0.25">
      <c r="A9" t="s">
        <v>44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3</v>
      </c>
      <c r="H9" s="51">
        <v>0</v>
      </c>
      <c r="I9" s="51">
        <v>0</v>
      </c>
      <c r="J9" s="51">
        <v>0</v>
      </c>
      <c r="K9" s="51">
        <v>0</v>
      </c>
      <c r="L9" s="10">
        <f t="shared" si="0"/>
        <v>3</v>
      </c>
      <c r="M9" s="29"/>
      <c r="N9" s="53">
        <f t="shared" si="1"/>
        <v>0.14285714285714285</v>
      </c>
    </row>
    <row r="10" spans="1:14" x14ac:dyDescent="0.25">
      <c r="A10" t="s">
        <v>98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10">
        <f t="shared" si="0"/>
        <v>0</v>
      </c>
      <c r="M10" s="29"/>
      <c r="N10" s="53">
        <f t="shared" si="1"/>
        <v>0</v>
      </c>
    </row>
    <row r="11" spans="1:14" x14ac:dyDescent="0.25">
      <c r="A11" t="s">
        <v>94</v>
      </c>
      <c r="B11" s="51">
        <v>0</v>
      </c>
      <c r="C11" s="51">
        <v>0</v>
      </c>
      <c r="D11" s="51">
        <v>1</v>
      </c>
      <c r="E11" s="51">
        <v>0</v>
      </c>
      <c r="F11" s="51">
        <v>1</v>
      </c>
      <c r="G11" s="51">
        <v>0</v>
      </c>
      <c r="H11" s="51">
        <v>4</v>
      </c>
      <c r="I11" s="51">
        <v>5</v>
      </c>
      <c r="J11" s="51">
        <v>0</v>
      </c>
      <c r="K11" s="51">
        <v>0</v>
      </c>
      <c r="L11" s="10">
        <f t="shared" si="0"/>
        <v>11</v>
      </c>
      <c r="M11" s="29"/>
      <c r="N11" s="53">
        <f t="shared" si="1"/>
        <v>0.52380952380952384</v>
      </c>
    </row>
    <row r="12" spans="1:14" x14ac:dyDescent="0.25">
      <c r="A12" t="s">
        <v>124</v>
      </c>
      <c r="B12" s="51">
        <v>0</v>
      </c>
      <c r="C12" s="51">
        <v>0</v>
      </c>
      <c r="D12" s="51">
        <v>0</v>
      </c>
      <c r="E12" s="51">
        <v>4</v>
      </c>
      <c r="F12" s="51">
        <v>0</v>
      </c>
      <c r="G12" s="51">
        <v>3</v>
      </c>
      <c r="H12" s="51">
        <v>3</v>
      </c>
      <c r="I12" s="51">
        <v>0</v>
      </c>
      <c r="J12" s="51">
        <v>0</v>
      </c>
      <c r="K12" s="51">
        <v>0</v>
      </c>
      <c r="L12" s="10">
        <f t="shared" si="0"/>
        <v>10</v>
      </c>
      <c r="M12" s="29"/>
      <c r="N12" s="53">
        <f t="shared" si="1"/>
        <v>0.47619047619047616</v>
      </c>
    </row>
    <row r="13" spans="1:14" x14ac:dyDescent="0.25">
      <c r="A13" s="89" t="s">
        <v>50</v>
      </c>
      <c r="B13" s="24">
        <v>0</v>
      </c>
      <c r="C13" s="24">
        <v>2</v>
      </c>
      <c r="D13" s="24">
        <v>0</v>
      </c>
      <c r="E13" s="24">
        <v>4</v>
      </c>
      <c r="F13" s="24">
        <v>0</v>
      </c>
      <c r="G13" s="24">
        <v>4</v>
      </c>
      <c r="H13" s="24">
        <v>0</v>
      </c>
      <c r="I13" s="24">
        <v>5</v>
      </c>
      <c r="J13" s="24">
        <v>4</v>
      </c>
      <c r="K13" s="24">
        <v>0</v>
      </c>
      <c r="L13" s="10">
        <f t="shared" si="0"/>
        <v>19</v>
      </c>
      <c r="M13" s="178">
        <v>2</v>
      </c>
      <c r="N13" s="86">
        <f t="shared" si="1"/>
        <v>0.90476190476190477</v>
      </c>
    </row>
    <row r="14" spans="1:14" x14ac:dyDescent="0.25">
      <c r="A14" t="s">
        <v>59</v>
      </c>
      <c r="B14" s="24">
        <v>0</v>
      </c>
      <c r="C14" s="24">
        <v>4</v>
      </c>
      <c r="D14" s="24">
        <v>0</v>
      </c>
      <c r="E14" s="24">
        <v>0</v>
      </c>
      <c r="F14" s="24">
        <v>0</v>
      </c>
      <c r="G14" s="24">
        <v>3</v>
      </c>
      <c r="H14" s="24">
        <v>1</v>
      </c>
      <c r="I14" s="24">
        <v>4</v>
      </c>
      <c r="J14" s="24">
        <v>0</v>
      </c>
      <c r="K14" s="24">
        <v>3</v>
      </c>
      <c r="L14" s="10">
        <f t="shared" si="0"/>
        <v>15</v>
      </c>
      <c r="M14" s="59"/>
      <c r="N14" s="53">
        <f t="shared" si="1"/>
        <v>0.7142857142857143</v>
      </c>
    </row>
    <row r="15" spans="1:14" x14ac:dyDescent="0.25">
      <c r="A15" s="156" t="s">
        <v>73</v>
      </c>
      <c r="B15" s="24">
        <v>0</v>
      </c>
      <c r="C15" s="24">
        <v>4</v>
      </c>
      <c r="D15" s="24">
        <v>0</v>
      </c>
      <c r="E15" s="24">
        <v>0</v>
      </c>
      <c r="F15" s="24">
        <v>0</v>
      </c>
      <c r="G15" s="24">
        <v>0</v>
      </c>
      <c r="H15" s="24">
        <v>3</v>
      </c>
      <c r="I15" s="24">
        <v>2</v>
      </c>
      <c r="J15" s="24">
        <v>4</v>
      </c>
      <c r="K15" s="24">
        <v>5</v>
      </c>
      <c r="L15" s="10">
        <f t="shared" si="0"/>
        <v>18</v>
      </c>
      <c r="M15" s="176">
        <v>3</v>
      </c>
      <c r="N15" s="177">
        <f t="shared" si="1"/>
        <v>0.8571428571428571</v>
      </c>
    </row>
    <row r="16" spans="1:14" ht="15" customHeight="1" x14ac:dyDescent="0.25">
      <c r="A16" t="s">
        <v>113</v>
      </c>
      <c r="B16" s="24">
        <v>0</v>
      </c>
      <c r="C16" s="24">
        <v>1</v>
      </c>
      <c r="D16" s="24">
        <v>0</v>
      </c>
      <c r="E16" s="24">
        <v>5</v>
      </c>
      <c r="F16" s="24">
        <v>5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10">
        <f t="shared" si="0"/>
        <v>11</v>
      </c>
      <c r="M16" s="59"/>
      <c r="N16" s="53">
        <f t="shared" si="1"/>
        <v>0.52380952380952384</v>
      </c>
    </row>
    <row r="17" spans="1:14" ht="15" customHeight="1" x14ac:dyDescent="0.25">
      <c r="A17" t="s">
        <v>52</v>
      </c>
      <c r="B17" s="24">
        <v>0</v>
      </c>
      <c r="C17" s="24">
        <v>5</v>
      </c>
      <c r="D17" s="24">
        <v>0</v>
      </c>
      <c r="E17" s="24">
        <v>3</v>
      </c>
      <c r="F17" s="24">
        <v>0</v>
      </c>
      <c r="G17" s="24">
        <v>3</v>
      </c>
      <c r="H17" s="24">
        <v>3</v>
      </c>
      <c r="I17" s="24">
        <v>1</v>
      </c>
      <c r="J17" s="24">
        <v>2</v>
      </c>
      <c r="K17" s="24">
        <v>0</v>
      </c>
      <c r="L17" s="10">
        <f t="shared" si="0"/>
        <v>17</v>
      </c>
      <c r="M17" s="59"/>
      <c r="N17" s="53">
        <f t="shared" si="1"/>
        <v>0.80952380952380953</v>
      </c>
    </row>
    <row r="18" spans="1:14" ht="15" customHeight="1" x14ac:dyDescent="0.25"/>
    <row r="23" spans="1:14" x14ac:dyDescent="0.25">
      <c r="A23" s="192" t="s">
        <v>42</v>
      </c>
    </row>
    <row r="24" spans="1:14" x14ac:dyDescent="0.25">
      <c r="A24" s="193"/>
    </row>
    <row r="25" spans="1:14" x14ac:dyDescent="0.25">
      <c r="A25" s="194"/>
      <c r="B25" s="26">
        <v>1</v>
      </c>
      <c r="C25" s="6">
        <v>2</v>
      </c>
      <c r="D25" s="6">
        <v>3</v>
      </c>
      <c r="E25" s="6">
        <v>4</v>
      </c>
      <c r="F25" s="6">
        <v>5</v>
      </c>
      <c r="G25" s="6">
        <v>6</v>
      </c>
      <c r="H25" s="6">
        <v>7</v>
      </c>
      <c r="I25" s="6">
        <v>8</v>
      </c>
      <c r="J25" s="6">
        <v>9</v>
      </c>
      <c r="K25" s="6">
        <v>10</v>
      </c>
      <c r="L25" s="24" t="s">
        <v>26</v>
      </c>
      <c r="M25" s="28" t="s">
        <v>27</v>
      </c>
      <c r="N25" s="24" t="s">
        <v>28</v>
      </c>
    </row>
    <row r="26" spans="1:14" x14ac:dyDescent="0.25">
      <c r="A26" t="s">
        <v>108</v>
      </c>
      <c r="B26" s="51">
        <v>0</v>
      </c>
      <c r="C26" s="51">
        <v>2</v>
      </c>
      <c r="D26" s="51">
        <v>5</v>
      </c>
      <c r="E26" s="51">
        <v>4</v>
      </c>
      <c r="F26" s="51">
        <v>4</v>
      </c>
      <c r="G26" s="51">
        <v>5</v>
      </c>
      <c r="H26" s="51">
        <v>3</v>
      </c>
      <c r="I26" s="51">
        <v>0</v>
      </c>
      <c r="J26" s="51">
        <v>3</v>
      </c>
      <c r="K26" s="51">
        <v>0</v>
      </c>
      <c r="L26" s="10">
        <f t="shared" ref="L26:L56" si="2">SUM(B26:K26)</f>
        <v>26</v>
      </c>
      <c r="M26" s="29"/>
      <c r="N26" s="53">
        <f t="shared" ref="N26:N56" si="3">L26/MAX($L$26:$L$55)</f>
        <v>0.65</v>
      </c>
    </row>
    <row r="27" spans="1:14" x14ac:dyDescent="0.25">
      <c r="A27" t="s">
        <v>114</v>
      </c>
      <c r="B27" s="51">
        <v>0</v>
      </c>
      <c r="C27" s="51">
        <v>0</v>
      </c>
      <c r="D27" s="51">
        <v>2</v>
      </c>
      <c r="E27" s="51">
        <v>0</v>
      </c>
      <c r="F27" s="51">
        <v>0</v>
      </c>
      <c r="G27" s="51">
        <v>0</v>
      </c>
      <c r="H27" s="51">
        <v>1</v>
      </c>
      <c r="I27" s="51">
        <v>0</v>
      </c>
      <c r="J27" s="51">
        <v>0</v>
      </c>
      <c r="K27" s="51">
        <v>4</v>
      </c>
      <c r="L27" s="10">
        <f t="shared" si="2"/>
        <v>7</v>
      </c>
      <c r="M27" s="29"/>
      <c r="N27" s="53">
        <f t="shared" si="3"/>
        <v>0.17499999999999999</v>
      </c>
    </row>
    <row r="28" spans="1:14" x14ac:dyDescent="0.25">
      <c r="A28" t="s">
        <v>71</v>
      </c>
      <c r="B28" s="51">
        <v>0</v>
      </c>
      <c r="C28" s="51">
        <v>0</v>
      </c>
      <c r="D28" s="51">
        <v>0</v>
      </c>
      <c r="E28" s="51">
        <v>0</v>
      </c>
      <c r="F28" s="51">
        <v>3</v>
      </c>
      <c r="G28" s="51">
        <v>4</v>
      </c>
      <c r="H28" s="51">
        <v>3</v>
      </c>
      <c r="I28" s="51">
        <v>2</v>
      </c>
      <c r="J28" s="51">
        <v>0</v>
      </c>
      <c r="K28" s="51">
        <v>5</v>
      </c>
      <c r="L28" s="10">
        <f t="shared" si="2"/>
        <v>17</v>
      </c>
      <c r="M28" s="29"/>
      <c r="N28" s="53">
        <f t="shared" si="3"/>
        <v>0.42499999999999999</v>
      </c>
    </row>
    <row r="29" spans="1:14" x14ac:dyDescent="0.25">
      <c r="A29" t="s">
        <v>119</v>
      </c>
      <c r="B29" s="51">
        <v>0</v>
      </c>
      <c r="C29" s="51">
        <v>4</v>
      </c>
      <c r="D29" s="51">
        <v>2</v>
      </c>
      <c r="E29" s="51">
        <v>5</v>
      </c>
      <c r="F29" s="51">
        <v>0</v>
      </c>
      <c r="G29" s="51">
        <v>4</v>
      </c>
      <c r="H29" s="51">
        <v>3</v>
      </c>
      <c r="I29" s="51">
        <v>0</v>
      </c>
      <c r="J29" s="51">
        <v>4</v>
      </c>
      <c r="K29" s="51">
        <v>5</v>
      </c>
      <c r="L29" s="10">
        <f t="shared" si="2"/>
        <v>27</v>
      </c>
      <c r="M29" s="9"/>
      <c r="N29" s="53">
        <f t="shared" si="3"/>
        <v>0.67500000000000004</v>
      </c>
    </row>
    <row r="30" spans="1:14" x14ac:dyDescent="0.25">
      <c r="A30" t="s">
        <v>122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10">
        <f t="shared" si="2"/>
        <v>0</v>
      </c>
      <c r="M30" s="9"/>
      <c r="N30" s="53">
        <f t="shared" si="3"/>
        <v>0</v>
      </c>
    </row>
    <row r="31" spans="1:14" x14ac:dyDescent="0.25">
      <c r="A31" t="s">
        <v>100</v>
      </c>
      <c r="B31" s="51">
        <v>0</v>
      </c>
      <c r="C31" s="51">
        <v>0</v>
      </c>
      <c r="D31" s="51">
        <v>0</v>
      </c>
      <c r="E31" s="51">
        <v>2</v>
      </c>
      <c r="F31" s="51">
        <v>2</v>
      </c>
      <c r="G31" s="51">
        <v>0</v>
      </c>
      <c r="H31" s="51">
        <v>0</v>
      </c>
      <c r="I31" s="51">
        <v>1</v>
      </c>
      <c r="J31" s="51">
        <v>0</v>
      </c>
      <c r="K31" s="51">
        <v>0</v>
      </c>
      <c r="L31" s="10">
        <f t="shared" si="2"/>
        <v>5</v>
      </c>
      <c r="M31" s="9"/>
      <c r="N31" s="53">
        <f t="shared" si="3"/>
        <v>0.125</v>
      </c>
    </row>
    <row r="32" spans="1:14" x14ac:dyDescent="0.25">
      <c r="A32" t="s">
        <v>102</v>
      </c>
      <c r="B32" s="51">
        <v>0</v>
      </c>
      <c r="C32" s="51">
        <v>4</v>
      </c>
      <c r="D32" s="51">
        <v>2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4</v>
      </c>
      <c r="L32" s="10">
        <f t="shared" si="2"/>
        <v>10</v>
      </c>
      <c r="M32" s="9"/>
      <c r="N32" s="53">
        <f t="shared" si="3"/>
        <v>0.25</v>
      </c>
    </row>
    <row r="33" spans="1:14" x14ac:dyDescent="0.25">
      <c r="A33" t="s">
        <v>75</v>
      </c>
      <c r="B33" s="51">
        <v>2</v>
      </c>
      <c r="C33" s="51">
        <v>0</v>
      </c>
      <c r="D33" s="51">
        <v>3</v>
      </c>
      <c r="E33" s="51">
        <v>0</v>
      </c>
      <c r="F33" s="51">
        <v>5</v>
      </c>
      <c r="G33" s="51">
        <v>3</v>
      </c>
      <c r="H33" s="51">
        <v>3</v>
      </c>
      <c r="I33" s="51">
        <v>0</v>
      </c>
      <c r="J33" s="51">
        <v>4</v>
      </c>
      <c r="K33" s="51">
        <v>5</v>
      </c>
      <c r="L33" s="10">
        <f t="shared" si="2"/>
        <v>25</v>
      </c>
      <c r="M33" s="9"/>
      <c r="N33" s="53">
        <f t="shared" si="3"/>
        <v>0.625</v>
      </c>
    </row>
    <row r="34" spans="1:14" x14ac:dyDescent="0.25">
      <c r="A34" t="s">
        <v>54</v>
      </c>
      <c r="B34" s="51">
        <v>2</v>
      </c>
      <c r="C34" s="51">
        <v>0</v>
      </c>
      <c r="D34" s="51">
        <v>1</v>
      </c>
      <c r="E34" s="51">
        <v>0</v>
      </c>
      <c r="F34" s="51">
        <v>3</v>
      </c>
      <c r="G34" s="51">
        <v>4</v>
      </c>
      <c r="H34" s="51">
        <v>4</v>
      </c>
      <c r="I34" s="51">
        <v>0</v>
      </c>
      <c r="J34" s="51">
        <v>2</v>
      </c>
      <c r="K34" s="51">
        <v>3</v>
      </c>
      <c r="L34" s="10">
        <f t="shared" si="2"/>
        <v>19</v>
      </c>
      <c r="M34" s="9"/>
      <c r="N34" s="53">
        <f t="shared" si="3"/>
        <v>0.47499999999999998</v>
      </c>
    </row>
    <row r="35" spans="1:14" x14ac:dyDescent="0.25">
      <c r="A35" t="s">
        <v>111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3</v>
      </c>
      <c r="H35" s="51">
        <v>3</v>
      </c>
      <c r="I35" s="51">
        <v>4</v>
      </c>
      <c r="J35" s="51">
        <v>1</v>
      </c>
      <c r="K35" s="51">
        <v>4</v>
      </c>
      <c r="L35" s="10">
        <f t="shared" si="2"/>
        <v>15</v>
      </c>
      <c r="M35" s="9"/>
      <c r="N35" s="53">
        <f t="shared" si="3"/>
        <v>0.375</v>
      </c>
    </row>
    <row r="36" spans="1:14" x14ac:dyDescent="0.25">
      <c r="A36" t="s">
        <v>70</v>
      </c>
      <c r="B36" s="51">
        <v>0</v>
      </c>
      <c r="C36" s="51">
        <v>4</v>
      </c>
      <c r="D36" s="51">
        <v>0</v>
      </c>
      <c r="E36" s="51">
        <v>3</v>
      </c>
      <c r="F36" s="51">
        <v>0</v>
      </c>
      <c r="G36" s="51">
        <v>0</v>
      </c>
      <c r="H36" s="51">
        <v>0</v>
      </c>
      <c r="I36" s="51">
        <v>5</v>
      </c>
      <c r="J36" s="51">
        <v>3</v>
      </c>
      <c r="K36" s="51">
        <v>4</v>
      </c>
      <c r="L36" s="10">
        <f t="shared" si="2"/>
        <v>19</v>
      </c>
      <c r="M36" s="9"/>
      <c r="N36" s="53">
        <f t="shared" si="3"/>
        <v>0.47499999999999998</v>
      </c>
    </row>
    <row r="37" spans="1:14" x14ac:dyDescent="0.25">
      <c r="A37" t="s">
        <v>45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10">
        <f t="shared" si="2"/>
        <v>0</v>
      </c>
      <c r="M37" s="9"/>
      <c r="N37" s="53">
        <f t="shared" si="3"/>
        <v>0</v>
      </c>
    </row>
    <row r="38" spans="1:14" x14ac:dyDescent="0.25">
      <c r="A38" t="s">
        <v>87</v>
      </c>
      <c r="B38" s="24">
        <v>0</v>
      </c>
      <c r="C38" s="24">
        <v>1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10">
        <f t="shared" si="2"/>
        <v>1</v>
      </c>
      <c r="M38" s="9"/>
      <c r="N38" s="53">
        <f t="shared" si="3"/>
        <v>2.5000000000000001E-2</v>
      </c>
    </row>
    <row r="39" spans="1:14" x14ac:dyDescent="0.25">
      <c r="A39" t="s">
        <v>55</v>
      </c>
      <c r="B39" s="51">
        <v>0</v>
      </c>
      <c r="C39" s="51">
        <v>1</v>
      </c>
      <c r="D39" s="51">
        <v>4</v>
      </c>
      <c r="E39" s="51">
        <v>0</v>
      </c>
      <c r="F39" s="51">
        <v>3</v>
      </c>
      <c r="G39" s="51">
        <v>0</v>
      </c>
      <c r="H39" s="51">
        <v>0</v>
      </c>
      <c r="I39" s="51">
        <v>4</v>
      </c>
      <c r="J39" s="51">
        <v>0</v>
      </c>
      <c r="K39" s="51">
        <v>4</v>
      </c>
      <c r="L39" s="10">
        <f t="shared" si="2"/>
        <v>16</v>
      </c>
      <c r="M39" s="9"/>
      <c r="N39" s="53">
        <f t="shared" si="3"/>
        <v>0.4</v>
      </c>
    </row>
    <row r="40" spans="1:14" x14ac:dyDescent="0.25">
      <c r="A40" s="88" t="s">
        <v>80</v>
      </c>
      <c r="B40" s="51">
        <v>4</v>
      </c>
      <c r="C40" s="51">
        <v>5</v>
      </c>
      <c r="D40" s="51">
        <v>1</v>
      </c>
      <c r="E40" s="51">
        <v>4</v>
      </c>
      <c r="F40" s="51">
        <v>4</v>
      </c>
      <c r="G40" s="51">
        <v>4</v>
      </c>
      <c r="H40" s="51">
        <v>5</v>
      </c>
      <c r="I40" s="51">
        <v>5</v>
      </c>
      <c r="J40" s="51">
        <v>3</v>
      </c>
      <c r="K40" s="51">
        <v>5</v>
      </c>
      <c r="L40" s="10">
        <f t="shared" si="2"/>
        <v>40</v>
      </c>
      <c r="M40" s="179">
        <v>1</v>
      </c>
      <c r="N40" s="87">
        <f t="shared" si="3"/>
        <v>1</v>
      </c>
    </row>
    <row r="41" spans="1:14" x14ac:dyDescent="0.25">
      <c r="A41" t="s">
        <v>68</v>
      </c>
      <c r="B41" s="51">
        <v>0</v>
      </c>
      <c r="C41" s="51">
        <v>1</v>
      </c>
      <c r="D41" s="51">
        <v>4</v>
      </c>
      <c r="E41" s="51">
        <v>0</v>
      </c>
      <c r="F41" s="51">
        <v>0</v>
      </c>
      <c r="G41" s="51">
        <v>4</v>
      </c>
      <c r="H41" s="51">
        <v>0</v>
      </c>
      <c r="I41" s="51">
        <v>3</v>
      </c>
      <c r="J41" s="51">
        <v>5</v>
      </c>
      <c r="K41" s="51">
        <v>4</v>
      </c>
      <c r="L41" s="10">
        <f t="shared" si="2"/>
        <v>21</v>
      </c>
      <c r="M41" s="9"/>
      <c r="N41" s="53">
        <f t="shared" si="3"/>
        <v>0.52500000000000002</v>
      </c>
    </row>
    <row r="42" spans="1:14" x14ac:dyDescent="0.25">
      <c r="A42" t="s">
        <v>78</v>
      </c>
      <c r="B42" s="51">
        <v>0</v>
      </c>
      <c r="C42" s="51">
        <v>0</v>
      </c>
      <c r="D42" s="51">
        <v>0</v>
      </c>
      <c r="E42" s="51">
        <v>0</v>
      </c>
      <c r="F42" s="51">
        <v>4</v>
      </c>
      <c r="G42" s="51">
        <v>4</v>
      </c>
      <c r="H42" s="51">
        <v>0</v>
      </c>
      <c r="I42" s="51">
        <v>4</v>
      </c>
      <c r="J42" s="51">
        <v>0</v>
      </c>
      <c r="K42" s="51">
        <v>4</v>
      </c>
      <c r="L42" s="10">
        <f t="shared" si="2"/>
        <v>16</v>
      </c>
      <c r="M42" s="9"/>
      <c r="N42" s="53">
        <f t="shared" si="3"/>
        <v>0.4</v>
      </c>
    </row>
    <row r="43" spans="1:14" x14ac:dyDescent="0.25">
      <c r="A43" t="s">
        <v>96</v>
      </c>
      <c r="B43" s="51">
        <v>0</v>
      </c>
      <c r="C43" s="51">
        <v>0</v>
      </c>
      <c r="D43" s="51">
        <v>5</v>
      </c>
      <c r="E43" s="51">
        <v>2</v>
      </c>
      <c r="F43" s="51">
        <v>0</v>
      </c>
      <c r="G43" s="51">
        <v>0</v>
      </c>
      <c r="H43" s="51">
        <v>3</v>
      </c>
      <c r="I43" s="51">
        <v>4</v>
      </c>
      <c r="J43" s="51">
        <v>2</v>
      </c>
      <c r="K43" s="51">
        <v>2</v>
      </c>
      <c r="L43" s="10">
        <f t="shared" si="2"/>
        <v>18</v>
      </c>
      <c r="M43" s="9"/>
      <c r="N43" s="53">
        <f t="shared" si="3"/>
        <v>0.45</v>
      </c>
    </row>
    <row r="44" spans="1:14" x14ac:dyDescent="0.25">
      <c r="A44" t="s">
        <v>58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1</v>
      </c>
      <c r="H44" s="51">
        <v>0</v>
      </c>
      <c r="I44" s="51">
        <v>5</v>
      </c>
      <c r="J44" s="51">
        <v>0</v>
      </c>
      <c r="K44" s="51">
        <v>0</v>
      </c>
      <c r="L44" s="10">
        <f t="shared" si="2"/>
        <v>6</v>
      </c>
      <c r="M44" s="9"/>
      <c r="N44" s="53">
        <f t="shared" si="3"/>
        <v>0.15</v>
      </c>
    </row>
    <row r="45" spans="1:14" x14ac:dyDescent="0.25">
      <c r="A45" t="s">
        <v>56</v>
      </c>
      <c r="B45" s="51">
        <v>3</v>
      </c>
      <c r="C45" s="51">
        <v>4</v>
      </c>
      <c r="D45" s="51">
        <v>3</v>
      </c>
      <c r="E45" s="51">
        <v>0</v>
      </c>
      <c r="F45" s="51">
        <v>0</v>
      </c>
      <c r="G45" s="51">
        <v>5</v>
      </c>
      <c r="H45" s="51">
        <v>5</v>
      </c>
      <c r="I45" s="51">
        <v>3</v>
      </c>
      <c r="J45" s="51">
        <v>0</v>
      </c>
      <c r="K45" s="51">
        <v>3</v>
      </c>
      <c r="L45" s="10">
        <f t="shared" si="2"/>
        <v>26</v>
      </c>
      <c r="M45" s="9"/>
      <c r="N45" s="53">
        <f t="shared" si="3"/>
        <v>0.65</v>
      </c>
    </row>
    <row r="46" spans="1:14" x14ac:dyDescent="0.25">
      <c r="A46" s="156" t="s">
        <v>49</v>
      </c>
      <c r="B46" s="51">
        <v>0</v>
      </c>
      <c r="C46" s="51">
        <v>4</v>
      </c>
      <c r="D46" s="51">
        <v>3</v>
      </c>
      <c r="E46" s="51">
        <v>5</v>
      </c>
      <c r="F46" s="51">
        <v>5</v>
      </c>
      <c r="G46" s="51">
        <v>3</v>
      </c>
      <c r="H46" s="51">
        <v>5</v>
      </c>
      <c r="I46" s="51">
        <v>1</v>
      </c>
      <c r="J46" s="51">
        <v>2</v>
      </c>
      <c r="K46" s="51">
        <v>4</v>
      </c>
      <c r="L46" s="10">
        <f t="shared" si="2"/>
        <v>32</v>
      </c>
      <c r="M46" s="180">
        <v>3</v>
      </c>
      <c r="N46" s="177">
        <f t="shared" si="3"/>
        <v>0.8</v>
      </c>
    </row>
    <row r="47" spans="1:14" x14ac:dyDescent="0.25">
      <c r="A47" t="s">
        <v>105</v>
      </c>
      <c r="B47" s="51">
        <v>4</v>
      </c>
      <c r="C47" s="51">
        <v>3</v>
      </c>
      <c r="D47" s="51">
        <v>0</v>
      </c>
      <c r="E47" s="51">
        <v>0</v>
      </c>
      <c r="F47" s="51">
        <v>0</v>
      </c>
      <c r="G47" s="51">
        <v>0</v>
      </c>
      <c r="H47" s="51">
        <v>3</v>
      </c>
      <c r="I47" s="51">
        <v>0</v>
      </c>
      <c r="J47" s="51">
        <v>2</v>
      </c>
      <c r="K47" s="51">
        <v>0</v>
      </c>
      <c r="L47" s="10">
        <f t="shared" si="2"/>
        <v>12</v>
      </c>
      <c r="M47" s="9"/>
      <c r="N47" s="53">
        <f t="shared" si="3"/>
        <v>0.3</v>
      </c>
    </row>
    <row r="48" spans="1:14" x14ac:dyDescent="0.25">
      <c r="A48" t="s">
        <v>53</v>
      </c>
      <c r="B48" s="24">
        <v>0</v>
      </c>
      <c r="C48" s="24">
        <v>0</v>
      </c>
      <c r="D48" s="24">
        <v>0</v>
      </c>
      <c r="E48" s="24">
        <v>0</v>
      </c>
      <c r="F48" s="24">
        <v>4</v>
      </c>
      <c r="G48" s="24">
        <v>0</v>
      </c>
      <c r="H48" s="24">
        <v>0</v>
      </c>
      <c r="I48" s="24">
        <v>3</v>
      </c>
      <c r="J48" s="24">
        <v>0</v>
      </c>
      <c r="K48" s="24">
        <v>5</v>
      </c>
      <c r="L48" s="10">
        <f t="shared" si="2"/>
        <v>12</v>
      </c>
      <c r="M48" s="59"/>
      <c r="N48" s="53">
        <f t="shared" si="3"/>
        <v>0.3</v>
      </c>
    </row>
    <row r="49" spans="1:14" x14ac:dyDescent="0.25">
      <c r="A49" s="89" t="s">
        <v>46</v>
      </c>
      <c r="B49" s="24">
        <v>4</v>
      </c>
      <c r="C49" s="24">
        <v>3</v>
      </c>
      <c r="D49" s="24">
        <v>5</v>
      </c>
      <c r="E49" s="24">
        <v>5</v>
      </c>
      <c r="F49" s="24">
        <v>0</v>
      </c>
      <c r="G49" s="24">
        <v>1</v>
      </c>
      <c r="H49" s="24">
        <v>4</v>
      </c>
      <c r="I49" s="24">
        <v>4</v>
      </c>
      <c r="J49" s="24">
        <v>4</v>
      </c>
      <c r="K49" s="24">
        <v>5</v>
      </c>
      <c r="L49" s="10">
        <f t="shared" si="2"/>
        <v>35</v>
      </c>
      <c r="M49" s="178">
        <v>2</v>
      </c>
      <c r="N49" s="86">
        <f t="shared" si="3"/>
        <v>0.875</v>
      </c>
    </row>
    <row r="50" spans="1:14" x14ac:dyDescent="0.25">
      <c r="A50" t="s">
        <v>57</v>
      </c>
      <c r="B50" s="24">
        <v>0</v>
      </c>
      <c r="C50" s="24">
        <v>0</v>
      </c>
      <c r="D50" s="24">
        <v>0</v>
      </c>
      <c r="E50" s="24">
        <v>1</v>
      </c>
      <c r="F50" s="24">
        <v>3</v>
      </c>
      <c r="G50" s="24">
        <v>0</v>
      </c>
      <c r="H50" s="24">
        <v>4</v>
      </c>
      <c r="I50" s="24">
        <v>4</v>
      </c>
      <c r="J50" s="24">
        <v>1</v>
      </c>
      <c r="K50" s="24">
        <v>0</v>
      </c>
      <c r="L50" s="10">
        <f t="shared" si="2"/>
        <v>13</v>
      </c>
      <c r="M50" s="59"/>
      <c r="N50" s="53">
        <f t="shared" si="3"/>
        <v>0.32500000000000001</v>
      </c>
    </row>
    <row r="51" spans="1:14" x14ac:dyDescent="0.25">
      <c r="A51" t="s">
        <v>51</v>
      </c>
      <c r="B51" s="24">
        <v>5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1</v>
      </c>
      <c r="I51" s="24">
        <v>0</v>
      </c>
      <c r="J51" s="24">
        <v>3</v>
      </c>
      <c r="K51" s="24">
        <v>5</v>
      </c>
      <c r="L51" s="10">
        <f t="shared" si="2"/>
        <v>14</v>
      </c>
      <c r="M51" s="59"/>
      <c r="N51" s="53">
        <f t="shared" si="3"/>
        <v>0.35</v>
      </c>
    </row>
    <row r="52" spans="1:14" x14ac:dyDescent="0.25">
      <c r="A52" t="s">
        <v>76</v>
      </c>
      <c r="B52" s="24">
        <v>4</v>
      </c>
      <c r="C52" s="24">
        <v>4</v>
      </c>
      <c r="D52" s="24">
        <v>0</v>
      </c>
      <c r="E52" s="24">
        <v>5</v>
      </c>
      <c r="F52" s="24">
        <v>0</v>
      </c>
      <c r="G52" s="24">
        <v>5</v>
      </c>
      <c r="H52" s="24">
        <v>2</v>
      </c>
      <c r="I52" s="24">
        <v>5</v>
      </c>
      <c r="J52" s="24">
        <v>4</v>
      </c>
      <c r="K52" s="24">
        <v>2</v>
      </c>
      <c r="L52" s="10">
        <f t="shared" si="2"/>
        <v>31</v>
      </c>
      <c r="M52" s="59"/>
      <c r="N52" s="53">
        <f t="shared" si="3"/>
        <v>0.77500000000000002</v>
      </c>
    </row>
    <row r="53" spans="1:14" x14ac:dyDescent="0.25">
      <c r="A53" t="s">
        <v>48</v>
      </c>
      <c r="B53" s="24">
        <v>0</v>
      </c>
      <c r="C53" s="24">
        <v>3</v>
      </c>
      <c r="D53" s="24">
        <v>5</v>
      </c>
      <c r="E53" s="24">
        <v>0</v>
      </c>
      <c r="F53" s="24">
        <v>2</v>
      </c>
      <c r="G53" s="24">
        <v>0</v>
      </c>
      <c r="H53" s="24">
        <v>4</v>
      </c>
      <c r="I53" s="24">
        <v>4</v>
      </c>
      <c r="J53" s="24">
        <v>0</v>
      </c>
      <c r="K53" s="24">
        <v>3</v>
      </c>
      <c r="L53" s="10">
        <f t="shared" si="2"/>
        <v>21</v>
      </c>
      <c r="M53" s="59"/>
      <c r="N53" s="53">
        <f t="shared" si="3"/>
        <v>0.52500000000000002</v>
      </c>
    </row>
    <row r="54" spans="1:14" x14ac:dyDescent="0.25">
      <c r="A54" t="s">
        <v>69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10">
        <f t="shared" si="2"/>
        <v>0</v>
      </c>
      <c r="M54" s="59"/>
      <c r="N54" s="53">
        <f t="shared" si="3"/>
        <v>0</v>
      </c>
    </row>
    <row r="55" spans="1:14" x14ac:dyDescent="0.25">
      <c r="A55" t="s">
        <v>47</v>
      </c>
      <c r="B55" s="51">
        <v>5</v>
      </c>
      <c r="C55" s="51">
        <v>0</v>
      </c>
      <c r="D55" s="51">
        <v>0</v>
      </c>
      <c r="E55" s="51">
        <v>0</v>
      </c>
      <c r="F55" s="51">
        <v>1</v>
      </c>
      <c r="G55" s="51">
        <v>3</v>
      </c>
      <c r="H55" s="51">
        <v>3</v>
      </c>
      <c r="I55" s="51">
        <v>0</v>
      </c>
      <c r="J55" s="51">
        <v>3</v>
      </c>
      <c r="K55" s="51">
        <v>1</v>
      </c>
      <c r="L55" s="10">
        <f t="shared" si="2"/>
        <v>16</v>
      </c>
      <c r="M55" s="59"/>
      <c r="N55" s="53">
        <f t="shared" si="3"/>
        <v>0.4</v>
      </c>
    </row>
    <row r="56" spans="1:14" x14ac:dyDescent="0.25">
      <c r="A56" t="s">
        <v>137</v>
      </c>
      <c r="B56">
        <v>0</v>
      </c>
      <c r="C56">
        <v>0</v>
      </c>
      <c r="D56">
        <v>0</v>
      </c>
      <c r="E56">
        <v>0</v>
      </c>
      <c r="F56">
        <v>1</v>
      </c>
      <c r="G56">
        <v>0</v>
      </c>
      <c r="H56">
        <v>0</v>
      </c>
      <c r="I56">
        <v>0</v>
      </c>
      <c r="J56">
        <v>1</v>
      </c>
      <c r="K56">
        <v>0</v>
      </c>
      <c r="L56" s="10">
        <f t="shared" si="2"/>
        <v>2</v>
      </c>
      <c r="N56" s="53">
        <f t="shared" si="3"/>
        <v>0.05</v>
      </c>
    </row>
  </sheetData>
  <sortState ref="A30:N52">
    <sortCondition descending="1" ref="L19:L43"/>
  </sortState>
  <mergeCells count="2">
    <mergeCell ref="A1:A3"/>
    <mergeCell ref="A23:A25"/>
  </mergeCells>
  <pageMargins left="0.7" right="0.7" top="0.75" bottom="0.75" header="0.3" footer="0.3"/>
  <pageSetup paperSize="9"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D36" sqref="D36"/>
    </sheetView>
  </sheetViews>
  <sheetFormatPr defaultRowHeight="15" x14ac:dyDescent="0.25"/>
  <cols>
    <col min="1" max="1" width="34.140625" customWidth="1"/>
    <col min="4" max="4" width="9.5703125" customWidth="1"/>
    <col min="6" max="6" width="16.7109375" customWidth="1"/>
    <col min="14" max="14" width="16.7109375" customWidth="1"/>
  </cols>
  <sheetData>
    <row r="1" spans="1:6" x14ac:dyDescent="0.25">
      <c r="A1" s="191" t="s">
        <v>21</v>
      </c>
    </row>
    <row r="2" spans="1:6" x14ac:dyDescent="0.25">
      <c r="A2" s="191"/>
    </row>
    <row r="3" spans="1:6" ht="15.75" thickBot="1" x14ac:dyDescent="0.3">
      <c r="A3" s="191"/>
      <c r="B3" s="26" t="s">
        <v>22</v>
      </c>
      <c r="C3" s="6" t="s">
        <v>23</v>
      </c>
      <c r="D3" s="24" t="s">
        <v>43</v>
      </c>
      <c r="E3" s="24" t="s">
        <v>27</v>
      </c>
      <c r="F3" s="24" t="s">
        <v>28</v>
      </c>
    </row>
    <row r="4" spans="1:6" x14ac:dyDescent="0.25">
      <c r="A4" s="139" t="s">
        <v>124</v>
      </c>
      <c r="B4" s="6">
        <v>120</v>
      </c>
      <c r="C4" s="6">
        <v>24</v>
      </c>
      <c r="D4" s="24">
        <f>IFERROR(C4/B4,0)</f>
        <v>0.2</v>
      </c>
      <c r="E4" s="24"/>
      <c r="F4" s="25">
        <f>D4/MAX($D$4:$D$50)</f>
        <v>0.43000000000000005</v>
      </c>
    </row>
    <row r="5" spans="1:6" ht="15.75" thickBot="1" x14ac:dyDescent="0.3">
      <c r="A5" s="140" t="s">
        <v>58</v>
      </c>
      <c r="D5" s="24">
        <f>IFERROR(C5/B5,0)</f>
        <v>0</v>
      </c>
      <c r="E5" s="24"/>
      <c r="F5" s="25">
        <f t="shared" ref="F5:F47" si="0">D5/MAX($D$4:$D$20)</f>
        <v>0</v>
      </c>
    </row>
    <row r="6" spans="1:6" x14ac:dyDescent="0.25">
      <c r="A6" s="132" t="s">
        <v>44</v>
      </c>
      <c r="B6" s="6">
        <v>129</v>
      </c>
      <c r="C6" s="6">
        <f>24+18+18</f>
        <v>60</v>
      </c>
      <c r="D6" s="24">
        <f t="shared" ref="D6:D50" si="1">IFERROR(C6/B6,0)</f>
        <v>0.46511627906976744</v>
      </c>
      <c r="E6" s="100">
        <v>1</v>
      </c>
      <c r="F6" s="25">
        <f t="shared" si="0"/>
        <v>1</v>
      </c>
    </row>
    <row r="7" spans="1:6" ht="15.75" thickBot="1" x14ac:dyDescent="0.3">
      <c r="A7" s="133" t="s">
        <v>52</v>
      </c>
      <c r="B7" s="6"/>
      <c r="C7" s="6"/>
      <c r="D7" s="24">
        <f t="shared" si="1"/>
        <v>0</v>
      </c>
      <c r="E7" s="24"/>
      <c r="F7" s="25">
        <f t="shared" si="0"/>
        <v>0</v>
      </c>
    </row>
    <row r="8" spans="1:6" x14ac:dyDescent="0.25">
      <c r="A8" s="141" t="s">
        <v>48</v>
      </c>
      <c r="B8" s="6">
        <v>108</v>
      </c>
      <c r="C8" s="6">
        <v>33</v>
      </c>
      <c r="D8" s="24">
        <f t="shared" si="1"/>
        <v>0.30555555555555558</v>
      </c>
      <c r="E8" s="24"/>
      <c r="F8" s="25">
        <f t="shared" si="0"/>
        <v>0.65694444444444455</v>
      </c>
    </row>
    <row r="9" spans="1:6" ht="15.75" thickBot="1" x14ac:dyDescent="0.3">
      <c r="A9" s="141" t="s">
        <v>87</v>
      </c>
      <c r="B9" s="6"/>
      <c r="C9" s="6"/>
      <c r="D9" s="24">
        <f t="shared" si="1"/>
        <v>0</v>
      </c>
      <c r="E9" s="24"/>
      <c r="F9" s="25">
        <f t="shared" si="0"/>
        <v>0</v>
      </c>
    </row>
    <row r="10" spans="1:6" x14ac:dyDescent="0.25">
      <c r="A10" s="76" t="s">
        <v>134</v>
      </c>
      <c r="B10" s="6">
        <v>110</v>
      </c>
      <c r="C10" s="6">
        <v>20</v>
      </c>
      <c r="D10" s="24">
        <f t="shared" si="1"/>
        <v>0.18181818181818182</v>
      </c>
      <c r="E10" s="24"/>
      <c r="F10" s="25">
        <f t="shared" si="0"/>
        <v>0.39090909090909093</v>
      </c>
    </row>
    <row r="11" spans="1:6" ht="15.75" thickBot="1" x14ac:dyDescent="0.3">
      <c r="A11" s="81" t="s">
        <v>135</v>
      </c>
      <c r="B11" s="6"/>
      <c r="C11" s="6"/>
      <c r="D11" s="24">
        <f t="shared" si="1"/>
        <v>0</v>
      </c>
      <c r="E11" s="24"/>
      <c r="F11" s="25">
        <f t="shared" si="0"/>
        <v>0</v>
      </c>
    </row>
    <row r="12" spans="1:6" x14ac:dyDescent="0.25">
      <c r="A12" s="142" t="s">
        <v>88</v>
      </c>
      <c r="B12" s="6">
        <v>102</v>
      </c>
      <c r="C12" s="6">
        <v>22</v>
      </c>
      <c r="D12" s="24">
        <f t="shared" si="1"/>
        <v>0.21568627450980393</v>
      </c>
      <c r="E12" s="24"/>
      <c r="F12" s="25">
        <f t="shared" si="0"/>
        <v>0.46372549019607845</v>
      </c>
    </row>
    <row r="13" spans="1:6" ht="15.75" thickBot="1" x14ac:dyDescent="0.3">
      <c r="A13" s="143" t="s">
        <v>57</v>
      </c>
      <c r="B13" s="6"/>
      <c r="C13" s="6"/>
      <c r="D13" s="24">
        <f t="shared" si="1"/>
        <v>0</v>
      </c>
      <c r="E13" s="24"/>
      <c r="F13" s="25">
        <f t="shared" si="0"/>
        <v>0</v>
      </c>
    </row>
    <row r="14" spans="1:6" x14ac:dyDescent="0.25">
      <c r="A14" s="76" t="s">
        <v>105</v>
      </c>
      <c r="B14" s="6">
        <v>199</v>
      </c>
      <c r="C14" s="6">
        <v>19</v>
      </c>
      <c r="D14" s="24">
        <f t="shared" si="1"/>
        <v>9.5477386934673364E-2</v>
      </c>
      <c r="E14" s="24"/>
      <c r="F14" s="25">
        <f t="shared" si="0"/>
        <v>0.20527638190954772</v>
      </c>
    </row>
    <row r="15" spans="1:6" ht="15.75" thickBot="1" x14ac:dyDescent="0.3">
      <c r="A15" s="81" t="s">
        <v>137</v>
      </c>
      <c r="B15" s="6"/>
      <c r="C15" s="6"/>
      <c r="D15" s="24">
        <f t="shared" si="1"/>
        <v>0</v>
      </c>
      <c r="E15" s="24"/>
      <c r="F15" s="25">
        <f t="shared" si="0"/>
        <v>0</v>
      </c>
    </row>
    <row r="16" spans="1:6" x14ac:dyDescent="0.25">
      <c r="A16" s="135" t="s">
        <v>53</v>
      </c>
      <c r="B16" s="6">
        <v>104</v>
      </c>
      <c r="C16" s="6">
        <v>42</v>
      </c>
      <c r="D16" s="24">
        <f t="shared" si="1"/>
        <v>0.40384615384615385</v>
      </c>
      <c r="E16" s="106">
        <v>3</v>
      </c>
      <c r="F16" s="25">
        <f t="shared" si="0"/>
        <v>0.86826923076923079</v>
      </c>
    </row>
    <row r="17" spans="1:6" ht="15.75" thickBot="1" x14ac:dyDescent="0.3">
      <c r="A17" s="136" t="s">
        <v>114</v>
      </c>
      <c r="B17" s="6"/>
      <c r="C17" s="6"/>
      <c r="D17" s="24">
        <f t="shared" si="1"/>
        <v>0</v>
      </c>
      <c r="E17" s="24"/>
      <c r="F17" s="25">
        <f t="shared" si="0"/>
        <v>0</v>
      </c>
    </row>
    <row r="18" spans="1:6" x14ac:dyDescent="0.25">
      <c r="A18" s="24" t="s">
        <v>59</v>
      </c>
      <c r="B18" s="6">
        <v>140</v>
      </c>
      <c r="C18" s="6">
        <v>24</v>
      </c>
      <c r="D18" s="24">
        <f t="shared" si="1"/>
        <v>0.17142857142857143</v>
      </c>
      <c r="E18" s="24"/>
      <c r="F18" s="25">
        <f t="shared" si="0"/>
        <v>0.36857142857142861</v>
      </c>
    </row>
    <row r="19" spans="1:6" ht="15.75" thickBot="1" x14ac:dyDescent="0.3">
      <c r="A19" s="24" t="s">
        <v>113</v>
      </c>
      <c r="B19" s="6"/>
      <c r="C19" s="6"/>
      <c r="D19" s="24">
        <f t="shared" si="1"/>
        <v>0</v>
      </c>
      <c r="E19" s="24"/>
      <c r="F19" s="25">
        <f t="shared" si="0"/>
        <v>0</v>
      </c>
    </row>
    <row r="20" spans="1:6" x14ac:dyDescent="0.25">
      <c r="A20" s="139" t="s">
        <v>102</v>
      </c>
      <c r="B20" s="6">
        <v>98</v>
      </c>
      <c r="C20" s="6">
        <v>35</v>
      </c>
      <c r="D20" s="24">
        <f t="shared" si="1"/>
        <v>0.35714285714285715</v>
      </c>
      <c r="E20" s="24"/>
      <c r="F20" s="25">
        <f t="shared" si="0"/>
        <v>0.7678571428571429</v>
      </c>
    </row>
    <row r="21" spans="1:6" ht="15.75" thickBot="1" x14ac:dyDescent="0.3">
      <c r="A21" s="147" t="s">
        <v>76</v>
      </c>
      <c r="B21" s="24"/>
      <c r="C21" s="24"/>
      <c r="D21" s="24">
        <f t="shared" si="1"/>
        <v>0</v>
      </c>
      <c r="E21" s="24"/>
      <c r="F21" s="25">
        <f t="shared" si="0"/>
        <v>0</v>
      </c>
    </row>
    <row r="22" spans="1:6" x14ac:dyDescent="0.25">
      <c r="A22" s="154" t="s">
        <v>80</v>
      </c>
      <c r="B22" s="24">
        <v>107</v>
      </c>
      <c r="C22" s="24">
        <v>48</v>
      </c>
      <c r="D22" s="24">
        <f t="shared" si="1"/>
        <v>0.44859813084112149</v>
      </c>
      <c r="E22" s="101">
        <v>2</v>
      </c>
      <c r="F22" s="25">
        <f t="shared" si="0"/>
        <v>0.96448598130841123</v>
      </c>
    </row>
    <row r="23" spans="1:6" ht="15.75" thickBot="1" x14ac:dyDescent="0.3">
      <c r="A23" s="155" t="s">
        <v>79</v>
      </c>
      <c r="B23" s="24"/>
      <c r="C23" s="24"/>
      <c r="D23" s="24">
        <f t="shared" si="1"/>
        <v>0</v>
      </c>
      <c r="E23" s="24"/>
      <c r="F23" s="25">
        <f t="shared" si="0"/>
        <v>0</v>
      </c>
    </row>
    <row r="24" spans="1:6" ht="15" customHeight="1" x14ac:dyDescent="0.25">
      <c r="A24" s="143" t="s">
        <v>100</v>
      </c>
      <c r="B24" s="24">
        <v>148</v>
      </c>
      <c r="C24" s="24">
        <v>31</v>
      </c>
      <c r="D24" s="24">
        <f t="shared" si="1"/>
        <v>0.20945945945945946</v>
      </c>
      <c r="E24" s="24"/>
      <c r="F24" s="25">
        <f t="shared" si="0"/>
        <v>0.45033783783783782</v>
      </c>
    </row>
    <row r="25" spans="1:6" ht="15" customHeight="1" x14ac:dyDescent="0.25">
      <c r="A25" s="143" t="s">
        <v>98</v>
      </c>
      <c r="B25" s="24"/>
      <c r="C25" s="24"/>
      <c r="D25" s="24">
        <f t="shared" si="1"/>
        <v>0</v>
      </c>
      <c r="E25" s="24"/>
      <c r="F25" s="25">
        <f t="shared" si="0"/>
        <v>0</v>
      </c>
    </row>
    <row r="26" spans="1:6" ht="15" customHeight="1" x14ac:dyDescent="0.25">
      <c r="A26" s="24" t="s">
        <v>73</v>
      </c>
      <c r="B26" s="26">
        <v>164</v>
      </c>
      <c r="C26" s="6">
        <v>35</v>
      </c>
      <c r="D26" s="24">
        <f t="shared" si="1"/>
        <v>0.21341463414634146</v>
      </c>
      <c r="E26" s="24"/>
      <c r="F26" s="25">
        <f t="shared" si="0"/>
        <v>0.45884146341463417</v>
      </c>
    </row>
    <row r="27" spans="1:6" x14ac:dyDescent="0.25">
      <c r="A27" s="43" t="s">
        <v>54</v>
      </c>
      <c r="B27" s="6"/>
      <c r="C27" s="6"/>
      <c r="D27" s="24">
        <f t="shared" si="1"/>
        <v>0</v>
      </c>
      <c r="E27" s="24"/>
      <c r="F27" s="25">
        <f t="shared" si="0"/>
        <v>0</v>
      </c>
    </row>
    <row r="28" spans="1:6" x14ac:dyDescent="0.25">
      <c r="A28" s="143" t="s">
        <v>111</v>
      </c>
      <c r="B28" s="6">
        <v>104</v>
      </c>
      <c r="C28" s="6">
        <v>33</v>
      </c>
      <c r="D28" s="24">
        <f t="shared" si="1"/>
        <v>0.31730769230769229</v>
      </c>
      <c r="E28" s="24"/>
      <c r="F28" s="25">
        <f t="shared" si="0"/>
        <v>0.68221153846153848</v>
      </c>
    </row>
    <row r="29" spans="1:6" ht="15.75" thickBot="1" x14ac:dyDescent="0.3">
      <c r="A29" s="144" t="s">
        <v>96</v>
      </c>
      <c r="B29" s="6"/>
      <c r="C29" s="6"/>
      <c r="D29" s="24">
        <f t="shared" si="1"/>
        <v>0</v>
      </c>
      <c r="E29" s="24"/>
      <c r="F29" s="25">
        <f t="shared" si="0"/>
        <v>0</v>
      </c>
    </row>
    <row r="30" spans="1:6" x14ac:dyDescent="0.25">
      <c r="A30" s="114" t="s">
        <v>78</v>
      </c>
      <c r="B30" s="6">
        <v>116</v>
      </c>
      <c r="C30" s="6">
        <v>44</v>
      </c>
      <c r="D30" s="24">
        <f t="shared" si="1"/>
        <v>0.37931034482758619</v>
      </c>
      <c r="E30" s="24"/>
      <c r="F30" s="25">
        <f t="shared" si="0"/>
        <v>0.81551724137931036</v>
      </c>
    </row>
    <row r="31" spans="1:6" ht="15.75" thickBot="1" x14ac:dyDescent="0.3">
      <c r="A31" s="118" t="s">
        <v>70</v>
      </c>
      <c r="B31" s="6"/>
      <c r="C31" s="6"/>
      <c r="D31" s="24">
        <f t="shared" si="1"/>
        <v>0</v>
      </c>
      <c r="E31" s="24"/>
      <c r="F31" s="25">
        <f t="shared" si="0"/>
        <v>0</v>
      </c>
    </row>
    <row r="32" spans="1:6" x14ac:dyDescent="0.25">
      <c r="A32" s="152" t="s">
        <v>46</v>
      </c>
      <c r="B32" s="6">
        <v>105</v>
      </c>
      <c r="C32" s="6">
        <v>34</v>
      </c>
      <c r="D32" s="24">
        <f t="shared" si="1"/>
        <v>0.32380952380952382</v>
      </c>
      <c r="E32" s="24"/>
      <c r="F32" s="25">
        <f t="shared" si="0"/>
        <v>0.69619047619047625</v>
      </c>
    </row>
    <row r="33" spans="1:6" ht="15.75" thickBot="1" x14ac:dyDescent="0.3">
      <c r="A33" s="153" t="s">
        <v>94</v>
      </c>
      <c r="B33" s="6"/>
      <c r="C33" s="6"/>
      <c r="D33" s="24">
        <f t="shared" si="1"/>
        <v>0</v>
      </c>
      <c r="E33" s="24"/>
      <c r="F33" s="25">
        <f t="shared" si="0"/>
        <v>0</v>
      </c>
    </row>
    <row r="34" spans="1:6" x14ac:dyDescent="0.25">
      <c r="A34" s="92" t="s">
        <v>56</v>
      </c>
      <c r="B34" s="6">
        <v>124</v>
      </c>
      <c r="C34" s="6">
        <v>38</v>
      </c>
      <c r="D34" s="24">
        <f t="shared" si="1"/>
        <v>0.30645161290322581</v>
      </c>
      <c r="E34" s="24"/>
      <c r="F34" s="25">
        <f t="shared" si="0"/>
        <v>0.65887096774193554</v>
      </c>
    </row>
    <row r="35" spans="1:6" ht="15.75" thickBot="1" x14ac:dyDescent="0.3">
      <c r="A35" s="116" t="s">
        <v>75</v>
      </c>
      <c r="B35" s="6"/>
      <c r="C35" s="6"/>
      <c r="D35" s="24">
        <f t="shared" si="1"/>
        <v>0</v>
      </c>
      <c r="E35" s="24"/>
      <c r="F35" s="25">
        <f t="shared" si="0"/>
        <v>0</v>
      </c>
    </row>
    <row r="36" spans="1:6" x14ac:dyDescent="0.25">
      <c r="A36" s="145" t="s">
        <v>49</v>
      </c>
      <c r="B36" s="6">
        <v>92</v>
      </c>
      <c r="C36" s="6">
        <v>34</v>
      </c>
      <c r="D36" s="24">
        <f t="shared" si="1"/>
        <v>0.36956521739130432</v>
      </c>
      <c r="E36" s="24"/>
      <c r="F36" s="25">
        <f t="shared" si="0"/>
        <v>0.79456521739130426</v>
      </c>
    </row>
    <row r="37" spans="1:6" ht="15.75" thickBot="1" x14ac:dyDescent="0.3">
      <c r="A37" s="146" t="s">
        <v>47</v>
      </c>
      <c r="B37" s="6"/>
      <c r="C37" s="6"/>
      <c r="D37" s="24">
        <f t="shared" si="1"/>
        <v>0</v>
      </c>
      <c r="E37" s="24"/>
      <c r="F37" s="25">
        <f t="shared" si="0"/>
        <v>0</v>
      </c>
    </row>
    <row r="38" spans="1:6" x14ac:dyDescent="0.25">
      <c r="A38" s="122" t="s">
        <v>45</v>
      </c>
      <c r="B38" s="6">
        <v>148</v>
      </c>
      <c r="C38" s="6">
        <v>38</v>
      </c>
      <c r="D38" s="24">
        <f t="shared" si="1"/>
        <v>0.25675675675675674</v>
      </c>
      <c r="E38" s="24"/>
      <c r="F38" s="25">
        <f t="shared" si="0"/>
        <v>0.552027027027027</v>
      </c>
    </row>
    <row r="39" spans="1:6" ht="15.75" thickBot="1" x14ac:dyDescent="0.3">
      <c r="A39" s="81" t="s">
        <v>71</v>
      </c>
      <c r="B39" s="6"/>
      <c r="C39" s="6"/>
      <c r="D39" s="24">
        <f t="shared" si="1"/>
        <v>0</v>
      </c>
      <c r="E39" s="24"/>
      <c r="F39" s="25">
        <f t="shared" si="0"/>
        <v>0</v>
      </c>
    </row>
    <row r="40" spans="1:6" x14ac:dyDescent="0.25">
      <c r="A40" s="139" t="s">
        <v>50</v>
      </c>
      <c r="B40" s="6">
        <v>102</v>
      </c>
      <c r="C40" s="6">
        <v>24</v>
      </c>
      <c r="D40" s="24">
        <f t="shared" si="1"/>
        <v>0.23529411764705882</v>
      </c>
      <c r="E40" s="24"/>
      <c r="F40" s="25">
        <f t="shared" si="0"/>
        <v>0.50588235294117645</v>
      </c>
    </row>
    <row r="41" spans="1:6" ht="15.75" thickBot="1" x14ac:dyDescent="0.3">
      <c r="A41" s="147" t="s">
        <v>51</v>
      </c>
      <c r="B41" s="6"/>
      <c r="C41" s="6"/>
      <c r="D41" s="24">
        <f t="shared" si="1"/>
        <v>0</v>
      </c>
      <c r="E41" s="24"/>
      <c r="F41" s="25">
        <f t="shared" si="0"/>
        <v>0</v>
      </c>
    </row>
    <row r="42" spans="1:6" x14ac:dyDescent="0.25">
      <c r="A42" s="75" t="s">
        <v>116</v>
      </c>
      <c r="B42" s="6">
        <v>160</v>
      </c>
      <c r="C42" s="6">
        <v>19</v>
      </c>
      <c r="D42" s="24">
        <f t="shared" si="1"/>
        <v>0.11874999999999999</v>
      </c>
      <c r="E42" s="24"/>
      <c r="F42" s="25">
        <f t="shared" si="0"/>
        <v>0.2553125</v>
      </c>
    </row>
    <row r="43" spans="1:6" ht="15.75" thickBot="1" x14ac:dyDescent="0.3">
      <c r="A43" s="39" t="s">
        <v>112</v>
      </c>
      <c r="B43" s="6"/>
      <c r="C43" s="6"/>
      <c r="D43" s="24">
        <f t="shared" si="1"/>
        <v>0</v>
      </c>
      <c r="E43" s="24"/>
      <c r="F43" s="25">
        <f t="shared" si="0"/>
        <v>0</v>
      </c>
    </row>
    <row r="44" spans="1:6" x14ac:dyDescent="0.25">
      <c r="A44" s="148" t="s">
        <v>68</v>
      </c>
      <c r="B44" s="6">
        <v>113</v>
      </c>
      <c r="C44" s="6">
        <f>21+9</f>
        <v>30</v>
      </c>
      <c r="D44" s="24">
        <f t="shared" si="1"/>
        <v>0.26548672566371684</v>
      </c>
      <c r="E44" s="24"/>
      <c r="F44" s="25">
        <f t="shared" si="0"/>
        <v>0.57079646017699126</v>
      </c>
    </row>
    <row r="45" spans="1:6" ht="15.75" thickBot="1" x14ac:dyDescent="0.3">
      <c r="A45" s="149" t="s">
        <v>69</v>
      </c>
      <c r="B45" s="6"/>
      <c r="C45" s="6"/>
      <c r="D45" s="24">
        <f t="shared" si="1"/>
        <v>0</v>
      </c>
      <c r="E45" s="24"/>
      <c r="F45" s="25">
        <f t="shared" si="0"/>
        <v>0</v>
      </c>
    </row>
    <row r="46" spans="1:6" x14ac:dyDescent="0.25">
      <c r="A46" s="24" t="s">
        <v>122</v>
      </c>
      <c r="B46" s="29">
        <v>135</v>
      </c>
      <c r="C46" s="29">
        <v>18</v>
      </c>
      <c r="D46" s="24">
        <f t="shared" si="1"/>
        <v>0.13333333333333333</v>
      </c>
      <c r="E46" s="24"/>
      <c r="F46" s="25">
        <f t="shared" si="0"/>
        <v>0.28666666666666668</v>
      </c>
    </row>
    <row r="47" spans="1:6" x14ac:dyDescent="0.25">
      <c r="A47" s="24" t="s">
        <v>123</v>
      </c>
      <c r="B47" s="29"/>
      <c r="C47" s="29"/>
      <c r="D47" s="24">
        <f t="shared" si="1"/>
        <v>0</v>
      </c>
      <c r="E47" s="24"/>
      <c r="F47" s="25">
        <f t="shared" si="0"/>
        <v>0</v>
      </c>
    </row>
    <row r="48" spans="1:6" x14ac:dyDescent="0.25">
      <c r="A48" s="24"/>
      <c r="B48" s="29"/>
      <c r="C48" s="29"/>
      <c r="D48" s="24">
        <f t="shared" si="1"/>
        <v>0</v>
      </c>
      <c r="E48" s="24"/>
      <c r="F48" s="25">
        <f t="shared" ref="F48:F50" si="2">D48/MAX($D$27:$D$50)</f>
        <v>0</v>
      </c>
    </row>
    <row r="49" spans="1:6" x14ac:dyDescent="0.25">
      <c r="A49" s="24"/>
      <c r="B49" s="29"/>
      <c r="C49" s="29"/>
      <c r="D49" s="24">
        <f t="shared" si="1"/>
        <v>0</v>
      </c>
      <c r="E49" s="24"/>
      <c r="F49" s="25">
        <f t="shared" si="2"/>
        <v>0</v>
      </c>
    </row>
    <row r="50" spans="1:6" x14ac:dyDescent="0.25">
      <c r="A50" s="24"/>
      <c r="B50" s="29"/>
      <c r="C50" s="29"/>
      <c r="D50" s="24">
        <f t="shared" si="1"/>
        <v>0</v>
      </c>
      <c r="E50" s="24"/>
      <c r="F50" s="25">
        <f t="shared" si="2"/>
        <v>0</v>
      </c>
    </row>
  </sheetData>
  <mergeCells count="1">
    <mergeCell ref="A1:A3"/>
  </mergeCells>
  <conditionalFormatting sqref="F1:F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zoomScaleNormal="100" zoomScaleSheetLayoutView="100" workbookViewId="0">
      <selection activeCell="M12" sqref="M12:M13"/>
    </sheetView>
  </sheetViews>
  <sheetFormatPr defaultRowHeight="15" x14ac:dyDescent="0.25"/>
  <cols>
    <col min="1" max="1" width="24.28515625" customWidth="1"/>
    <col min="2" max="2" width="27.140625" customWidth="1"/>
    <col min="15" max="15" width="16.7109375" customWidth="1"/>
  </cols>
  <sheetData>
    <row r="1" spans="1:15" ht="14.45" customHeight="1" x14ac:dyDescent="0.25">
      <c r="A1" s="195" t="s">
        <v>24</v>
      </c>
      <c r="B1" s="196"/>
    </row>
    <row r="2" spans="1:15" ht="14.45" customHeight="1" x14ac:dyDescent="0.25">
      <c r="A2" s="195"/>
      <c r="B2" s="196"/>
    </row>
    <row r="3" spans="1:15" ht="14.45" customHeight="1" thickBot="1" x14ac:dyDescent="0.3">
      <c r="A3" s="195"/>
      <c r="B3" s="196"/>
      <c r="C3" s="2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24" t="s">
        <v>26</v>
      </c>
      <c r="N3" s="24" t="s">
        <v>27</v>
      </c>
      <c r="O3" s="24" t="s">
        <v>28</v>
      </c>
    </row>
    <row r="4" spans="1:15" ht="15.75" thickBot="1" x14ac:dyDescent="0.3">
      <c r="A4" s="139" t="s">
        <v>124</v>
      </c>
      <c r="B4" s="77"/>
      <c r="C4" s="78">
        <v>9</v>
      </c>
      <c r="D4" s="78">
        <v>8</v>
      </c>
      <c r="E4" s="78">
        <v>7</v>
      </c>
      <c r="F4" s="78">
        <v>10</v>
      </c>
      <c r="G4" s="78">
        <v>21</v>
      </c>
      <c r="H4" s="78">
        <v>4</v>
      </c>
      <c r="I4" s="78">
        <v>7</v>
      </c>
      <c r="J4" s="78">
        <v>3</v>
      </c>
      <c r="K4" s="78">
        <v>10</v>
      </c>
      <c r="L4" s="78">
        <v>4</v>
      </c>
      <c r="M4" s="77">
        <f>SUM(C4:L4)</f>
        <v>83</v>
      </c>
      <c r="N4" s="77"/>
      <c r="O4" s="79">
        <f>M4/MAX($M$4:$M$45)</f>
        <v>0.41089108910891087</v>
      </c>
    </row>
    <row r="5" spans="1:15" ht="15.75" thickBot="1" x14ac:dyDescent="0.3">
      <c r="A5" s="140" t="s">
        <v>58</v>
      </c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2">
        <f t="shared" ref="M5" si="0">SUM(C5:L5)</f>
        <v>0</v>
      </c>
      <c r="N5" s="82"/>
      <c r="O5" s="79">
        <f t="shared" ref="O5:O45" si="1">M5/MAX($M$4:$M$45)</f>
        <v>0</v>
      </c>
    </row>
    <row r="6" spans="1:15" ht="15.75" thickBot="1" x14ac:dyDescent="0.3">
      <c r="A6" s="76" t="s">
        <v>44</v>
      </c>
      <c r="B6" s="77"/>
      <c r="C6" s="78">
        <v>7</v>
      </c>
      <c r="D6" s="78">
        <v>16</v>
      </c>
      <c r="E6" s="78">
        <v>13</v>
      </c>
      <c r="F6" s="78">
        <v>9</v>
      </c>
      <c r="G6" s="78">
        <v>17</v>
      </c>
      <c r="H6" s="78">
        <v>16</v>
      </c>
      <c r="I6" s="78">
        <v>15</v>
      </c>
      <c r="J6" s="78">
        <v>15</v>
      </c>
      <c r="K6" s="78">
        <v>11</v>
      </c>
      <c r="L6" s="78">
        <v>22</v>
      </c>
      <c r="M6" s="77">
        <f t="shared" ref="M6:M7" si="2">SUM(C6:L6)</f>
        <v>141</v>
      </c>
      <c r="N6" s="77"/>
      <c r="O6" s="79">
        <f t="shared" si="1"/>
        <v>0.69801980198019797</v>
      </c>
    </row>
    <row r="7" spans="1:15" ht="15.75" thickBot="1" x14ac:dyDescent="0.3">
      <c r="A7" s="81" t="s">
        <v>52</v>
      </c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2">
        <f t="shared" si="2"/>
        <v>0</v>
      </c>
      <c r="N7" s="82"/>
      <c r="O7" s="79">
        <f t="shared" si="1"/>
        <v>0</v>
      </c>
    </row>
    <row r="8" spans="1:15" ht="15.75" thickBot="1" x14ac:dyDescent="0.3">
      <c r="A8" s="141" t="s">
        <v>48</v>
      </c>
      <c r="B8" s="77"/>
      <c r="C8" s="78">
        <v>20</v>
      </c>
      <c r="D8" s="78">
        <v>16</v>
      </c>
      <c r="E8" s="78">
        <v>17</v>
      </c>
      <c r="F8" s="78">
        <v>30</v>
      </c>
      <c r="G8" s="78">
        <v>12</v>
      </c>
      <c r="H8" s="78">
        <v>21</v>
      </c>
      <c r="I8" s="78">
        <v>12</v>
      </c>
      <c r="J8" s="78">
        <v>21</v>
      </c>
      <c r="K8" s="78">
        <v>13</v>
      </c>
      <c r="L8" s="78">
        <v>23</v>
      </c>
      <c r="M8" s="129">
        <f t="shared" ref="M8:M45" si="3">SUM(C8:L8)</f>
        <v>185</v>
      </c>
      <c r="N8" s="129">
        <v>2</v>
      </c>
      <c r="O8" s="79">
        <f t="shared" si="1"/>
        <v>0.91584158415841588</v>
      </c>
    </row>
    <row r="9" spans="1:15" ht="15.75" thickBot="1" x14ac:dyDescent="0.3">
      <c r="A9" s="141" t="s">
        <v>87</v>
      </c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  <c r="M9" s="82">
        <f t="shared" si="3"/>
        <v>0</v>
      </c>
      <c r="N9" s="82"/>
      <c r="O9" s="79">
        <f t="shared" si="1"/>
        <v>0</v>
      </c>
    </row>
    <row r="10" spans="1:15" ht="15.75" thickBot="1" x14ac:dyDescent="0.3">
      <c r="A10" s="76" t="s">
        <v>134</v>
      </c>
      <c r="B10" s="77"/>
      <c r="C10" s="78">
        <v>12</v>
      </c>
      <c r="D10" s="78">
        <v>0</v>
      </c>
      <c r="E10" s="78">
        <v>20</v>
      </c>
      <c r="F10" s="78">
        <v>3</v>
      </c>
      <c r="G10" s="78">
        <v>8</v>
      </c>
      <c r="H10" s="78">
        <v>6</v>
      </c>
      <c r="I10" s="78">
        <v>8</v>
      </c>
      <c r="J10" s="78">
        <v>15</v>
      </c>
      <c r="K10" s="78">
        <v>10</v>
      </c>
      <c r="L10" s="78">
        <v>2</v>
      </c>
      <c r="M10" s="77">
        <f t="shared" si="3"/>
        <v>84</v>
      </c>
      <c r="N10" s="77"/>
      <c r="O10" s="79">
        <f t="shared" si="1"/>
        <v>0.41584158415841582</v>
      </c>
    </row>
    <row r="11" spans="1:15" ht="15.75" thickBot="1" x14ac:dyDescent="0.3">
      <c r="A11" s="81" t="s">
        <v>135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2">
        <f t="shared" si="3"/>
        <v>0</v>
      </c>
      <c r="N11" s="82"/>
      <c r="O11" s="79">
        <f t="shared" si="1"/>
        <v>0</v>
      </c>
    </row>
    <row r="12" spans="1:15" ht="15.75" thickBot="1" x14ac:dyDescent="0.3">
      <c r="A12" s="142" t="s">
        <v>88</v>
      </c>
      <c r="B12" s="77"/>
      <c r="C12" s="78">
        <v>19</v>
      </c>
      <c r="D12" s="78">
        <v>16</v>
      </c>
      <c r="E12" s="78">
        <v>20</v>
      </c>
      <c r="F12" s="78">
        <v>19</v>
      </c>
      <c r="G12" s="78">
        <v>15</v>
      </c>
      <c r="H12" s="78">
        <v>11</v>
      </c>
      <c r="I12" s="78">
        <v>24</v>
      </c>
      <c r="J12" s="78">
        <v>12</v>
      </c>
      <c r="K12" s="78">
        <v>21</v>
      </c>
      <c r="L12" s="78">
        <v>17</v>
      </c>
      <c r="M12" s="77">
        <f t="shared" si="3"/>
        <v>174</v>
      </c>
      <c r="N12" s="77"/>
      <c r="O12" s="79">
        <f t="shared" si="1"/>
        <v>0.86138613861386137</v>
      </c>
    </row>
    <row r="13" spans="1:15" ht="15.75" thickBot="1" x14ac:dyDescent="0.3">
      <c r="A13" s="143" t="s">
        <v>57</v>
      </c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2">
        <f t="shared" si="3"/>
        <v>0</v>
      </c>
      <c r="N13" s="82"/>
      <c r="O13" s="79">
        <f t="shared" si="1"/>
        <v>0</v>
      </c>
    </row>
    <row r="14" spans="1:15" ht="15.75" thickBot="1" x14ac:dyDescent="0.3">
      <c r="A14" s="76" t="s">
        <v>105</v>
      </c>
      <c r="B14" s="77"/>
      <c r="C14" s="78">
        <v>3</v>
      </c>
      <c r="D14" s="78">
        <v>6</v>
      </c>
      <c r="E14" s="78">
        <v>3</v>
      </c>
      <c r="F14" s="78">
        <v>12</v>
      </c>
      <c r="G14" s="78">
        <v>11</v>
      </c>
      <c r="H14" s="78">
        <v>14</v>
      </c>
      <c r="I14" s="78">
        <v>7</v>
      </c>
      <c r="J14" s="78">
        <v>0</v>
      </c>
      <c r="K14" s="78">
        <v>14</v>
      </c>
      <c r="L14" s="78">
        <v>7</v>
      </c>
      <c r="M14" s="77">
        <f t="shared" si="3"/>
        <v>77</v>
      </c>
      <c r="N14" s="77"/>
      <c r="O14" s="79">
        <f t="shared" si="1"/>
        <v>0.38118811881188119</v>
      </c>
    </row>
    <row r="15" spans="1:15" ht="15.75" thickBot="1" x14ac:dyDescent="0.3">
      <c r="A15" s="81" t="s">
        <v>72</v>
      </c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2">
        <f t="shared" si="3"/>
        <v>0</v>
      </c>
      <c r="N15" s="82"/>
      <c r="O15" s="79">
        <f t="shared" si="1"/>
        <v>0</v>
      </c>
    </row>
    <row r="16" spans="1:15" ht="15.75" thickBot="1" x14ac:dyDescent="0.3">
      <c r="A16" s="139" t="s">
        <v>53</v>
      </c>
      <c r="B16" s="77"/>
      <c r="C16" s="78">
        <v>16</v>
      </c>
      <c r="D16" s="78">
        <v>1</v>
      </c>
      <c r="E16" s="78">
        <v>6</v>
      </c>
      <c r="F16" s="78">
        <v>13</v>
      </c>
      <c r="G16" s="78">
        <v>10</v>
      </c>
      <c r="H16" s="78">
        <v>10</v>
      </c>
      <c r="I16" s="78">
        <v>12</v>
      </c>
      <c r="J16" s="78">
        <v>13</v>
      </c>
      <c r="K16" s="78">
        <v>9</v>
      </c>
      <c r="L16" s="78">
        <v>11</v>
      </c>
      <c r="M16" s="77">
        <f t="shared" si="3"/>
        <v>101</v>
      </c>
      <c r="N16" s="77"/>
      <c r="O16" s="79">
        <f t="shared" si="1"/>
        <v>0.5</v>
      </c>
    </row>
    <row r="17" spans="1:15" ht="15.75" thickBot="1" x14ac:dyDescent="0.3">
      <c r="A17" s="140" t="s">
        <v>114</v>
      </c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2">
        <f t="shared" si="3"/>
        <v>0</v>
      </c>
      <c r="N17" s="82"/>
      <c r="O17" s="79">
        <f t="shared" si="1"/>
        <v>0</v>
      </c>
    </row>
    <row r="18" spans="1:15" ht="15.75" thickBot="1" x14ac:dyDescent="0.3">
      <c r="A18" s="24" t="s">
        <v>59</v>
      </c>
      <c r="B18" s="77"/>
      <c r="C18" s="78">
        <v>8</v>
      </c>
      <c r="D18" s="78">
        <v>6</v>
      </c>
      <c r="E18" s="78">
        <v>15</v>
      </c>
      <c r="F18" s="78">
        <v>0</v>
      </c>
      <c r="G18" s="78">
        <v>27</v>
      </c>
      <c r="H18" s="78">
        <v>5</v>
      </c>
      <c r="I18" s="78">
        <v>20</v>
      </c>
      <c r="J18" s="78">
        <v>2</v>
      </c>
      <c r="K18" s="78">
        <v>26</v>
      </c>
      <c r="L18" s="78">
        <v>1</v>
      </c>
      <c r="M18" s="77">
        <f t="shared" si="3"/>
        <v>110</v>
      </c>
      <c r="N18" s="77"/>
      <c r="O18" s="79">
        <f t="shared" si="1"/>
        <v>0.54455445544554459</v>
      </c>
    </row>
    <row r="19" spans="1:15" ht="15.75" thickBot="1" x14ac:dyDescent="0.3">
      <c r="A19" s="24" t="s">
        <v>113</v>
      </c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2">
        <f t="shared" si="3"/>
        <v>0</v>
      </c>
      <c r="N19" s="82"/>
      <c r="O19" s="79">
        <f t="shared" si="1"/>
        <v>0</v>
      </c>
    </row>
    <row r="20" spans="1:15" ht="15.75" thickBot="1" x14ac:dyDescent="0.3">
      <c r="A20" s="139" t="s">
        <v>102</v>
      </c>
      <c r="B20" s="77"/>
      <c r="C20" s="78">
        <v>10</v>
      </c>
      <c r="D20" s="78">
        <v>9</v>
      </c>
      <c r="E20" s="78">
        <v>17</v>
      </c>
      <c r="F20" s="78">
        <v>15</v>
      </c>
      <c r="G20" s="78">
        <v>16</v>
      </c>
      <c r="H20" s="78">
        <v>15</v>
      </c>
      <c r="I20" s="78">
        <v>8</v>
      </c>
      <c r="J20" s="78">
        <v>12</v>
      </c>
      <c r="K20" s="78">
        <v>21</v>
      </c>
      <c r="L20" s="78">
        <v>8</v>
      </c>
      <c r="M20" s="77">
        <f t="shared" si="3"/>
        <v>131</v>
      </c>
      <c r="N20" s="77"/>
      <c r="O20" s="79">
        <f t="shared" si="1"/>
        <v>0.64851485148514854</v>
      </c>
    </row>
    <row r="21" spans="1:15" ht="15.75" thickBot="1" x14ac:dyDescent="0.3">
      <c r="A21" s="140" t="s">
        <v>76</v>
      </c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2">
        <f t="shared" si="3"/>
        <v>0</v>
      </c>
      <c r="N21" s="82"/>
      <c r="O21" s="79">
        <f t="shared" si="1"/>
        <v>0</v>
      </c>
    </row>
    <row r="22" spans="1:15" ht="15.75" thickBot="1" x14ac:dyDescent="0.3">
      <c r="A22" s="150" t="s">
        <v>80</v>
      </c>
      <c r="B22" s="77"/>
      <c r="C22" s="78">
        <v>20</v>
      </c>
      <c r="D22" s="78">
        <v>11</v>
      </c>
      <c r="E22" s="78">
        <v>24</v>
      </c>
      <c r="F22" s="78">
        <v>17</v>
      </c>
      <c r="G22" s="78">
        <v>20</v>
      </c>
      <c r="H22" s="78">
        <v>17</v>
      </c>
      <c r="I22" s="78">
        <v>21</v>
      </c>
      <c r="J22" s="78">
        <v>19</v>
      </c>
      <c r="K22" s="78">
        <v>20</v>
      </c>
      <c r="L22" s="78">
        <v>12</v>
      </c>
      <c r="M22" s="134">
        <f t="shared" si="3"/>
        <v>181</v>
      </c>
      <c r="N22" s="134">
        <v>3</v>
      </c>
      <c r="O22" s="79">
        <f t="shared" si="1"/>
        <v>0.89603960396039606</v>
      </c>
    </row>
    <row r="23" spans="1:15" ht="15.75" thickBot="1" x14ac:dyDescent="0.3">
      <c r="A23" s="151" t="s">
        <v>79</v>
      </c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2">
        <f t="shared" si="3"/>
        <v>0</v>
      </c>
      <c r="N23" s="82"/>
      <c r="O23" s="79">
        <f t="shared" si="1"/>
        <v>0</v>
      </c>
    </row>
    <row r="24" spans="1:15" ht="15.75" thickBot="1" x14ac:dyDescent="0.3">
      <c r="A24" s="143" t="s">
        <v>100</v>
      </c>
      <c r="B24" s="77"/>
      <c r="C24" s="78">
        <v>7</v>
      </c>
      <c r="D24" s="78">
        <v>8</v>
      </c>
      <c r="E24" s="78">
        <v>11</v>
      </c>
      <c r="F24" s="78">
        <v>13</v>
      </c>
      <c r="G24" s="78">
        <v>12</v>
      </c>
      <c r="H24" s="78">
        <v>6</v>
      </c>
      <c r="I24" s="78">
        <v>10</v>
      </c>
      <c r="J24" s="78">
        <v>9</v>
      </c>
      <c r="K24" s="78">
        <v>9</v>
      </c>
      <c r="L24" s="78">
        <v>7</v>
      </c>
      <c r="M24" s="77">
        <f t="shared" si="3"/>
        <v>92</v>
      </c>
      <c r="N24" s="77"/>
      <c r="O24" s="79">
        <f t="shared" si="1"/>
        <v>0.45544554455445546</v>
      </c>
    </row>
    <row r="25" spans="1:15" ht="15.75" thickBot="1" x14ac:dyDescent="0.3">
      <c r="A25" s="142" t="s">
        <v>98</v>
      </c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2">
        <f t="shared" si="3"/>
        <v>0</v>
      </c>
      <c r="N25" s="82"/>
      <c r="O25" s="79">
        <f t="shared" si="1"/>
        <v>0</v>
      </c>
    </row>
    <row r="26" spans="1:15" ht="15.75" thickBot="1" x14ac:dyDescent="0.3">
      <c r="A26" s="24" t="s">
        <v>73</v>
      </c>
      <c r="B26" s="77"/>
      <c r="C26" s="78">
        <v>13</v>
      </c>
      <c r="D26" s="78">
        <v>14</v>
      </c>
      <c r="E26" s="78">
        <v>15</v>
      </c>
      <c r="F26" s="78">
        <v>9</v>
      </c>
      <c r="G26" s="78">
        <v>25</v>
      </c>
      <c r="H26" s="78">
        <v>10</v>
      </c>
      <c r="I26" s="78">
        <v>15</v>
      </c>
      <c r="J26" s="78">
        <v>12</v>
      </c>
      <c r="K26" s="78">
        <v>14</v>
      </c>
      <c r="L26" s="78">
        <v>18</v>
      </c>
      <c r="M26" s="77">
        <f t="shared" si="3"/>
        <v>145</v>
      </c>
      <c r="N26" s="77"/>
      <c r="O26" s="79">
        <f t="shared" si="1"/>
        <v>0.71782178217821779</v>
      </c>
    </row>
    <row r="27" spans="1:15" ht="15.75" thickBot="1" x14ac:dyDescent="0.3">
      <c r="A27" s="43" t="s">
        <v>54</v>
      </c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2">
        <f t="shared" si="3"/>
        <v>0</v>
      </c>
      <c r="N27" s="82"/>
      <c r="O27" s="79">
        <f t="shared" si="1"/>
        <v>0</v>
      </c>
    </row>
    <row r="28" spans="1:15" ht="15.75" thickBot="1" x14ac:dyDescent="0.3">
      <c r="A28" s="143" t="s">
        <v>111</v>
      </c>
      <c r="B28" s="77"/>
      <c r="C28" s="78">
        <v>9</v>
      </c>
      <c r="D28" s="78">
        <v>3</v>
      </c>
      <c r="E28" s="78">
        <v>13</v>
      </c>
      <c r="F28" s="78">
        <v>7</v>
      </c>
      <c r="G28" s="78">
        <v>11</v>
      </c>
      <c r="H28" s="78">
        <v>17</v>
      </c>
      <c r="I28" s="78">
        <v>7</v>
      </c>
      <c r="J28" s="78">
        <v>13</v>
      </c>
      <c r="K28" s="78">
        <v>15</v>
      </c>
      <c r="L28" s="78">
        <v>18</v>
      </c>
      <c r="M28" s="77">
        <f t="shared" si="3"/>
        <v>113</v>
      </c>
      <c r="N28" s="77"/>
      <c r="O28" s="79">
        <f t="shared" si="1"/>
        <v>0.55940594059405946</v>
      </c>
    </row>
    <row r="29" spans="1:15" ht="15.75" thickBot="1" x14ac:dyDescent="0.3">
      <c r="A29" s="144" t="s">
        <v>96</v>
      </c>
      <c r="B29" s="39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39">
        <f t="shared" si="3"/>
        <v>0</v>
      </c>
      <c r="N29" s="39"/>
      <c r="O29" s="79">
        <f t="shared" si="1"/>
        <v>0</v>
      </c>
    </row>
    <row r="30" spans="1:15" ht="15.75" thickBot="1" x14ac:dyDescent="0.3">
      <c r="A30" s="114" t="s">
        <v>78</v>
      </c>
      <c r="B30" s="77"/>
      <c r="C30" s="78">
        <v>4</v>
      </c>
      <c r="D30" s="78">
        <v>19</v>
      </c>
      <c r="E30" s="78">
        <v>18</v>
      </c>
      <c r="F30" s="78">
        <v>16</v>
      </c>
      <c r="G30" s="78">
        <v>12</v>
      </c>
      <c r="H30" s="78">
        <v>28</v>
      </c>
      <c r="I30" s="78">
        <v>18</v>
      </c>
      <c r="J30" s="78">
        <v>28</v>
      </c>
      <c r="K30" s="78">
        <v>7</v>
      </c>
      <c r="L30" s="119">
        <v>17</v>
      </c>
      <c r="M30" s="80">
        <f t="shared" si="3"/>
        <v>167</v>
      </c>
      <c r="N30" s="110"/>
      <c r="O30" s="79">
        <f t="shared" si="1"/>
        <v>0.82673267326732669</v>
      </c>
    </row>
    <row r="31" spans="1:15" ht="15.75" thickBot="1" x14ac:dyDescent="0.3">
      <c r="A31" s="118" t="s">
        <v>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>
        <f t="shared" si="3"/>
        <v>0</v>
      </c>
      <c r="N31" s="3"/>
      <c r="O31" s="79">
        <f t="shared" si="1"/>
        <v>0</v>
      </c>
    </row>
    <row r="32" spans="1:15" ht="15.75" thickBot="1" x14ac:dyDescent="0.3">
      <c r="A32" s="152" t="s">
        <v>46</v>
      </c>
      <c r="B32" s="80"/>
      <c r="C32" s="80">
        <v>17</v>
      </c>
      <c r="D32" s="80">
        <v>26</v>
      </c>
      <c r="E32" s="80">
        <v>16</v>
      </c>
      <c r="F32" s="80">
        <v>27</v>
      </c>
      <c r="G32" s="80">
        <v>23</v>
      </c>
      <c r="H32" s="80">
        <v>22</v>
      </c>
      <c r="I32" s="80">
        <v>13</v>
      </c>
      <c r="J32" s="80">
        <v>22</v>
      </c>
      <c r="K32" s="80">
        <v>11</v>
      </c>
      <c r="L32" s="80">
        <v>25</v>
      </c>
      <c r="M32" s="137">
        <f t="shared" si="3"/>
        <v>202</v>
      </c>
      <c r="N32" s="137">
        <v>1</v>
      </c>
      <c r="O32" s="79">
        <f t="shared" si="1"/>
        <v>1</v>
      </c>
    </row>
    <row r="33" spans="1:15" ht="15.75" thickBot="1" x14ac:dyDescent="0.3">
      <c r="A33" s="153" t="s">
        <v>94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>
        <f t="shared" si="3"/>
        <v>0</v>
      </c>
      <c r="N33" s="3"/>
      <c r="O33" s="79">
        <f t="shared" si="1"/>
        <v>0</v>
      </c>
    </row>
    <row r="34" spans="1:15" ht="15.75" thickBot="1" x14ac:dyDescent="0.3">
      <c r="A34" s="92" t="s">
        <v>56</v>
      </c>
      <c r="B34" s="80"/>
      <c r="C34" s="80">
        <v>8</v>
      </c>
      <c r="D34" s="80">
        <v>15</v>
      </c>
      <c r="E34" s="80">
        <v>18</v>
      </c>
      <c r="F34" s="80">
        <v>16</v>
      </c>
      <c r="G34" s="80">
        <v>12</v>
      </c>
      <c r="H34" s="80">
        <v>5</v>
      </c>
      <c r="I34" s="80">
        <v>15</v>
      </c>
      <c r="J34" s="80">
        <v>15</v>
      </c>
      <c r="K34" s="80">
        <v>16</v>
      </c>
      <c r="L34" s="80">
        <v>16</v>
      </c>
      <c r="M34" s="80">
        <f t="shared" si="3"/>
        <v>136</v>
      </c>
      <c r="N34" s="80"/>
      <c r="O34" s="79">
        <f t="shared" si="1"/>
        <v>0.67326732673267331</v>
      </c>
    </row>
    <row r="35" spans="1:15" ht="15.75" thickBot="1" x14ac:dyDescent="0.3">
      <c r="A35" s="116" t="s">
        <v>75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>
        <f t="shared" si="3"/>
        <v>0</v>
      </c>
      <c r="N35" s="22"/>
      <c r="O35" s="79">
        <f t="shared" si="1"/>
        <v>0</v>
      </c>
    </row>
    <row r="36" spans="1:15" ht="15.75" thickBot="1" x14ac:dyDescent="0.3">
      <c r="A36" s="145" t="s">
        <v>49</v>
      </c>
      <c r="B36" s="80"/>
      <c r="C36" s="80">
        <v>8</v>
      </c>
      <c r="D36" s="80">
        <v>7</v>
      </c>
      <c r="E36" s="80">
        <v>14</v>
      </c>
      <c r="F36" s="80">
        <v>21</v>
      </c>
      <c r="G36" s="80">
        <v>7</v>
      </c>
      <c r="H36" s="80">
        <v>26</v>
      </c>
      <c r="I36" s="80">
        <v>19</v>
      </c>
      <c r="J36" s="80">
        <v>18</v>
      </c>
      <c r="K36" s="80">
        <v>13</v>
      </c>
      <c r="L36" s="80">
        <v>20</v>
      </c>
      <c r="M36" s="80">
        <f t="shared" si="3"/>
        <v>153</v>
      </c>
      <c r="N36" s="80"/>
      <c r="O36" s="79">
        <f t="shared" si="1"/>
        <v>0.75742574257425743</v>
      </c>
    </row>
    <row r="37" spans="1:15" ht="15.75" thickBot="1" x14ac:dyDescent="0.3">
      <c r="A37" s="146" t="s">
        <v>47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>
        <f t="shared" si="3"/>
        <v>0</v>
      </c>
      <c r="N37" s="3"/>
      <c r="O37" s="79">
        <f t="shared" si="1"/>
        <v>0</v>
      </c>
    </row>
    <row r="38" spans="1:15" ht="15.75" thickBot="1" x14ac:dyDescent="0.3">
      <c r="A38" s="122" t="s">
        <v>45</v>
      </c>
      <c r="B38" s="80"/>
      <c r="C38" s="80">
        <v>22</v>
      </c>
      <c r="D38" s="80">
        <v>12</v>
      </c>
      <c r="E38" s="80">
        <v>18</v>
      </c>
      <c r="F38" s="80">
        <v>3</v>
      </c>
      <c r="G38" s="80">
        <v>19</v>
      </c>
      <c r="H38" s="80">
        <v>8</v>
      </c>
      <c r="I38" s="80">
        <v>12</v>
      </c>
      <c r="J38" s="80">
        <v>16</v>
      </c>
      <c r="K38" s="80">
        <v>12</v>
      </c>
      <c r="L38" s="80">
        <v>5</v>
      </c>
      <c r="M38" s="80">
        <f t="shared" si="3"/>
        <v>127</v>
      </c>
      <c r="N38" s="80"/>
      <c r="O38" s="79">
        <f t="shared" si="1"/>
        <v>0.62871287128712872</v>
      </c>
    </row>
    <row r="39" spans="1:15" ht="15.75" thickBot="1" x14ac:dyDescent="0.3">
      <c r="A39" s="81" t="s">
        <v>71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>
        <f t="shared" si="3"/>
        <v>0</v>
      </c>
      <c r="N39" s="3"/>
      <c r="O39" s="79">
        <f t="shared" si="1"/>
        <v>0</v>
      </c>
    </row>
    <row r="40" spans="1:15" ht="15.75" thickBot="1" x14ac:dyDescent="0.3">
      <c r="A40" s="139" t="s">
        <v>50</v>
      </c>
      <c r="B40" s="80"/>
      <c r="C40" s="80">
        <v>21</v>
      </c>
      <c r="D40" s="80">
        <v>6</v>
      </c>
      <c r="E40" s="80">
        <v>19</v>
      </c>
      <c r="F40" s="80">
        <v>13</v>
      </c>
      <c r="G40" s="80">
        <v>15</v>
      </c>
      <c r="H40" s="80">
        <v>6</v>
      </c>
      <c r="I40" s="80">
        <v>22</v>
      </c>
      <c r="J40" s="80">
        <v>4</v>
      </c>
      <c r="K40" s="80">
        <v>15</v>
      </c>
      <c r="L40" s="80">
        <v>10</v>
      </c>
      <c r="M40" s="80">
        <f t="shared" si="3"/>
        <v>131</v>
      </c>
      <c r="N40" s="80"/>
      <c r="O40" s="79">
        <f t="shared" si="1"/>
        <v>0.64851485148514854</v>
      </c>
    </row>
    <row r="41" spans="1:15" ht="15.75" thickBot="1" x14ac:dyDescent="0.3">
      <c r="A41" s="147" t="s">
        <v>51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>
        <f t="shared" si="3"/>
        <v>0</v>
      </c>
      <c r="N41" s="3"/>
      <c r="O41" s="79">
        <f t="shared" si="1"/>
        <v>0</v>
      </c>
    </row>
    <row r="42" spans="1:15" ht="15.75" thickBot="1" x14ac:dyDescent="0.3">
      <c r="A42" s="75" t="s">
        <v>116</v>
      </c>
      <c r="C42">
        <v>0</v>
      </c>
      <c r="D42">
        <v>7</v>
      </c>
      <c r="E42">
        <v>0</v>
      </c>
      <c r="F42">
        <v>8</v>
      </c>
      <c r="G42">
        <v>0</v>
      </c>
      <c r="H42">
        <v>0</v>
      </c>
      <c r="I42">
        <v>4</v>
      </c>
      <c r="J42">
        <v>7</v>
      </c>
      <c r="K42">
        <v>3</v>
      </c>
      <c r="L42">
        <v>6</v>
      </c>
      <c r="M42" s="22">
        <f t="shared" si="3"/>
        <v>35</v>
      </c>
      <c r="O42" s="79">
        <f t="shared" si="1"/>
        <v>0.17326732673267325</v>
      </c>
    </row>
    <row r="43" spans="1:15" ht="15.75" thickBot="1" x14ac:dyDescent="0.3">
      <c r="A43" s="39" t="s">
        <v>112</v>
      </c>
      <c r="M43" s="22">
        <f t="shared" si="3"/>
        <v>0</v>
      </c>
      <c r="O43" s="79">
        <f t="shared" si="1"/>
        <v>0</v>
      </c>
    </row>
    <row r="44" spans="1:15" ht="15.75" thickBot="1" x14ac:dyDescent="0.3">
      <c r="A44" s="148" t="s">
        <v>68</v>
      </c>
      <c r="B44" s="80"/>
      <c r="C44" s="80">
        <v>20</v>
      </c>
      <c r="D44" s="80">
        <v>20</v>
      </c>
      <c r="E44" s="80">
        <v>15</v>
      </c>
      <c r="F44" s="80">
        <v>3</v>
      </c>
      <c r="G44" s="80">
        <v>12</v>
      </c>
      <c r="H44" s="80">
        <v>19</v>
      </c>
      <c r="I44" s="80">
        <v>12</v>
      </c>
      <c r="J44" s="80">
        <v>20</v>
      </c>
      <c r="K44" s="80">
        <v>12</v>
      </c>
      <c r="L44" s="80">
        <v>13</v>
      </c>
      <c r="M44" s="22">
        <f t="shared" si="3"/>
        <v>146</v>
      </c>
      <c r="N44" s="80"/>
      <c r="O44" s="79">
        <f t="shared" si="1"/>
        <v>0.72277227722772275</v>
      </c>
    </row>
    <row r="45" spans="1:15" ht="15.75" thickBot="1" x14ac:dyDescent="0.3">
      <c r="A45" s="149" t="s">
        <v>69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2">
        <f t="shared" si="3"/>
        <v>0</v>
      </c>
      <c r="N45" s="3"/>
      <c r="O45" s="79">
        <f t="shared" si="1"/>
        <v>0</v>
      </c>
    </row>
  </sheetData>
  <mergeCells count="1">
    <mergeCell ref="A1:B3"/>
  </mergeCells>
  <conditionalFormatting sqref="O1:O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topLeftCell="A10" zoomScale="110" zoomScaleNormal="100" zoomScaleSheetLayoutView="110" workbookViewId="0">
      <selection activeCell="M32" sqref="M32"/>
    </sheetView>
  </sheetViews>
  <sheetFormatPr defaultRowHeight="15" x14ac:dyDescent="0.25"/>
  <cols>
    <col min="1" max="1" width="24.28515625" customWidth="1"/>
    <col min="2" max="2" width="27.140625" customWidth="1"/>
    <col min="15" max="15" width="16.7109375" customWidth="1"/>
  </cols>
  <sheetData>
    <row r="1" spans="1:15" ht="14.45" customHeight="1" x14ac:dyDescent="0.25">
      <c r="A1" s="195" t="s">
        <v>81</v>
      </c>
      <c r="B1" s="196"/>
    </row>
    <row r="2" spans="1:15" ht="14.45" customHeight="1" x14ac:dyDescent="0.25">
      <c r="A2" s="195"/>
      <c r="B2" s="196"/>
    </row>
    <row r="3" spans="1:15" ht="14.45" customHeight="1" thickBot="1" x14ac:dyDescent="0.3">
      <c r="A3" s="195"/>
      <c r="B3" s="196"/>
      <c r="C3" s="74">
        <v>1</v>
      </c>
      <c r="D3" s="55">
        <v>2</v>
      </c>
      <c r="E3" s="55">
        <v>3</v>
      </c>
      <c r="F3" s="55">
        <v>4</v>
      </c>
      <c r="G3" s="55">
        <v>5</v>
      </c>
      <c r="H3" s="55">
        <v>6</v>
      </c>
      <c r="I3" s="55">
        <v>7</v>
      </c>
      <c r="J3" s="55">
        <v>8</v>
      </c>
      <c r="K3" s="55">
        <v>9</v>
      </c>
      <c r="L3" s="55">
        <v>10</v>
      </c>
      <c r="M3" s="39" t="s">
        <v>26</v>
      </c>
      <c r="N3" s="39" t="s">
        <v>27</v>
      </c>
      <c r="O3" s="39" t="s">
        <v>28</v>
      </c>
    </row>
    <row r="4" spans="1:15" ht="15.75" thickBot="1" x14ac:dyDescent="0.3">
      <c r="A4" s="76" t="s">
        <v>124</v>
      </c>
      <c r="B4" s="77"/>
      <c r="C4" s="78">
        <v>0</v>
      </c>
      <c r="D4" s="78">
        <v>11</v>
      </c>
      <c r="E4" s="78">
        <v>6</v>
      </c>
      <c r="F4" s="78">
        <v>8</v>
      </c>
      <c r="G4" s="78">
        <v>4</v>
      </c>
      <c r="H4" s="78">
        <v>11</v>
      </c>
      <c r="I4" s="78">
        <v>9</v>
      </c>
      <c r="J4" s="78">
        <v>14</v>
      </c>
      <c r="K4" s="78">
        <v>6</v>
      </c>
      <c r="L4" s="78">
        <v>15</v>
      </c>
      <c r="M4" s="77">
        <f>SUM(C4:L4)</f>
        <v>84</v>
      </c>
      <c r="N4" s="77"/>
      <c r="O4" s="84">
        <f>M4/MAX($M$4:$M$45)</f>
        <v>0.41584158415841582</v>
      </c>
    </row>
    <row r="5" spans="1:15" ht="15.75" thickBot="1" x14ac:dyDescent="0.3">
      <c r="A5" s="81" t="s">
        <v>58</v>
      </c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2">
        <f t="shared" ref="M5:M7" si="0">SUM(C5:L5)</f>
        <v>0</v>
      </c>
      <c r="N5" s="82"/>
      <c r="O5" s="84">
        <f t="shared" ref="O5:O45" si="1">M5/MAX($M$4:$M$45)</f>
        <v>0</v>
      </c>
    </row>
    <row r="6" spans="1:15" ht="15.75" thickBot="1" x14ac:dyDescent="0.3">
      <c r="A6" s="135" t="s">
        <v>44</v>
      </c>
      <c r="B6" s="77"/>
      <c r="C6" s="78">
        <v>11</v>
      </c>
      <c r="D6" s="78">
        <v>11</v>
      </c>
      <c r="E6" s="78">
        <v>12</v>
      </c>
      <c r="F6" s="78">
        <v>21</v>
      </c>
      <c r="G6" s="78">
        <v>19</v>
      </c>
      <c r="H6" s="78">
        <v>21</v>
      </c>
      <c r="I6" s="78">
        <v>13</v>
      </c>
      <c r="J6" s="78">
        <v>25</v>
      </c>
      <c r="K6" s="78">
        <v>25</v>
      </c>
      <c r="L6" s="78">
        <v>24</v>
      </c>
      <c r="M6" s="134">
        <f t="shared" si="0"/>
        <v>182</v>
      </c>
      <c r="N6" s="134">
        <v>3</v>
      </c>
      <c r="O6" s="84">
        <f t="shared" si="1"/>
        <v>0.90099009900990101</v>
      </c>
    </row>
    <row r="7" spans="1:15" ht="15.75" thickBot="1" x14ac:dyDescent="0.3">
      <c r="A7" s="136" t="s">
        <v>52</v>
      </c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2">
        <f t="shared" si="0"/>
        <v>0</v>
      </c>
      <c r="N7" s="82"/>
      <c r="O7" s="84">
        <f t="shared" si="1"/>
        <v>0</v>
      </c>
    </row>
    <row r="8" spans="1:15" ht="15.75" thickBot="1" x14ac:dyDescent="0.3">
      <c r="A8" t="s">
        <v>48</v>
      </c>
      <c r="B8" s="77"/>
      <c r="C8" s="78">
        <v>16</v>
      </c>
      <c r="D8" s="78">
        <v>22</v>
      </c>
      <c r="E8" s="78">
        <v>15</v>
      </c>
      <c r="F8" s="78">
        <v>12</v>
      </c>
      <c r="G8" s="78">
        <v>15</v>
      </c>
      <c r="H8" s="78">
        <v>17</v>
      </c>
      <c r="I8" s="78">
        <v>17</v>
      </c>
      <c r="J8" s="78">
        <v>13</v>
      </c>
      <c r="K8" s="78">
        <v>17</v>
      </c>
      <c r="L8" s="78">
        <v>18</v>
      </c>
      <c r="M8" s="77">
        <f t="shared" ref="M8:M45" si="2">SUM(C8:L8)</f>
        <v>162</v>
      </c>
      <c r="N8" s="77"/>
      <c r="O8" s="84">
        <f t="shared" si="1"/>
        <v>0.80198019801980203</v>
      </c>
    </row>
    <row r="9" spans="1:15" ht="15.75" thickBot="1" x14ac:dyDescent="0.3">
      <c r="A9" t="s">
        <v>87</v>
      </c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  <c r="M9" s="82">
        <f t="shared" si="2"/>
        <v>0</v>
      </c>
      <c r="N9" s="82"/>
      <c r="O9" s="84">
        <f t="shared" si="1"/>
        <v>0</v>
      </c>
    </row>
    <row r="10" spans="1:15" ht="15.75" thickBot="1" x14ac:dyDescent="0.3">
      <c r="A10" s="76" t="s">
        <v>134</v>
      </c>
      <c r="B10" s="77"/>
      <c r="C10" s="78">
        <v>3</v>
      </c>
      <c r="D10" s="78">
        <v>14</v>
      </c>
      <c r="E10" s="78">
        <v>18</v>
      </c>
      <c r="F10" s="78">
        <v>11</v>
      </c>
      <c r="G10" s="78">
        <v>9</v>
      </c>
      <c r="H10" s="78">
        <v>15</v>
      </c>
      <c r="I10" s="78">
        <v>12</v>
      </c>
      <c r="J10" s="78">
        <v>13</v>
      </c>
      <c r="K10" s="78">
        <v>14</v>
      </c>
      <c r="L10" s="78">
        <v>19</v>
      </c>
      <c r="M10" s="77">
        <f t="shared" si="2"/>
        <v>128</v>
      </c>
      <c r="N10" s="77"/>
      <c r="O10" s="84">
        <f t="shared" si="1"/>
        <v>0.63366336633663367</v>
      </c>
    </row>
    <row r="11" spans="1:15" ht="15.75" thickBot="1" x14ac:dyDescent="0.3">
      <c r="A11" s="81" t="s">
        <v>135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2">
        <f t="shared" si="2"/>
        <v>0</v>
      </c>
      <c r="N11" s="82"/>
      <c r="O11" s="84">
        <f t="shared" si="1"/>
        <v>0</v>
      </c>
    </row>
    <row r="12" spans="1:15" ht="15.75" thickBot="1" x14ac:dyDescent="0.3">
      <c r="A12" s="24" t="s">
        <v>88</v>
      </c>
      <c r="B12" s="77"/>
      <c r="C12" s="78">
        <v>7</v>
      </c>
      <c r="D12" s="78">
        <v>17</v>
      </c>
      <c r="E12" s="78">
        <v>8</v>
      </c>
      <c r="F12" s="78">
        <v>23</v>
      </c>
      <c r="G12" s="78">
        <v>15</v>
      </c>
      <c r="H12" s="78">
        <v>13</v>
      </c>
      <c r="I12" s="78">
        <v>3</v>
      </c>
      <c r="J12" s="78">
        <v>20</v>
      </c>
      <c r="K12" s="78">
        <v>10</v>
      </c>
      <c r="L12" s="78">
        <v>9</v>
      </c>
      <c r="M12" s="77">
        <f t="shared" si="2"/>
        <v>125</v>
      </c>
      <c r="N12" s="77"/>
      <c r="O12" s="84">
        <f t="shared" si="1"/>
        <v>0.61881188118811881</v>
      </c>
    </row>
    <row r="13" spans="1:15" ht="15.75" thickBot="1" x14ac:dyDescent="0.3">
      <c r="A13" s="43" t="s">
        <v>57</v>
      </c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2">
        <f t="shared" si="2"/>
        <v>0</v>
      </c>
      <c r="N13" s="82"/>
      <c r="O13" s="84">
        <f t="shared" si="1"/>
        <v>0</v>
      </c>
    </row>
    <row r="14" spans="1:15" ht="15.75" thickBot="1" x14ac:dyDescent="0.3">
      <c r="A14" s="76" t="s">
        <v>105</v>
      </c>
      <c r="B14" s="77"/>
      <c r="C14" s="78">
        <v>4</v>
      </c>
      <c r="D14" s="78">
        <v>9</v>
      </c>
      <c r="E14" s="78">
        <v>7</v>
      </c>
      <c r="F14" s="78">
        <v>4</v>
      </c>
      <c r="G14" s="78">
        <v>3</v>
      </c>
      <c r="H14" s="78">
        <v>3</v>
      </c>
      <c r="I14" s="78">
        <v>10</v>
      </c>
      <c r="J14" s="78">
        <v>16</v>
      </c>
      <c r="K14" s="78">
        <v>13</v>
      </c>
      <c r="L14" s="78">
        <v>16</v>
      </c>
      <c r="M14" s="77">
        <f t="shared" si="2"/>
        <v>85</v>
      </c>
      <c r="N14" s="77"/>
      <c r="O14" s="84">
        <f t="shared" si="1"/>
        <v>0.42079207920792078</v>
      </c>
    </row>
    <row r="15" spans="1:15" ht="15.75" thickBot="1" x14ac:dyDescent="0.3">
      <c r="A15" s="81" t="s">
        <v>72</v>
      </c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2">
        <f t="shared" si="2"/>
        <v>0</v>
      </c>
      <c r="N15" s="82"/>
      <c r="O15" s="84">
        <f t="shared" si="1"/>
        <v>0</v>
      </c>
    </row>
    <row r="16" spans="1:15" ht="15.75" thickBot="1" x14ac:dyDescent="0.3">
      <c r="A16" s="76" t="s">
        <v>53</v>
      </c>
      <c r="B16" s="77"/>
      <c r="C16" s="78">
        <v>11</v>
      </c>
      <c r="D16" s="78">
        <v>13</v>
      </c>
      <c r="E16" s="78">
        <v>14</v>
      </c>
      <c r="F16" s="78">
        <v>13</v>
      </c>
      <c r="G16" s="78">
        <v>8</v>
      </c>
      <c r="H16" s="78">
        <v>11</v>
      </c>
      <c r="I16" s="78">
        <v>9</v>
      </c>
      <c r="J16" s="78">
        <v>10</v>
      </c>
      <c r="K16" s="78">
        <v>6</v>
      </c>
      <c r="L16" s="78">
        <v>10</v>
      </c>
      <c r="M16" s="77">
        <f t="shared" si="2"/>
        <v>105</v>
      </c>
      <c r="N16" s="77"/>
      <c r="O16" s="84">
        <f t="shared" si="1"/>
        <v>0.51980198019801982</v>
      </c>
    </row>
    <row r="17" spans="1:15" ht="15.75" thickBot="1" x14ac:dyDescent="0.3">
      <c r="A17" s="81" t="s">
        <v>114</v>
      </c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2">
        <f t="shared" si="2"/>
        <v>0</v>
      </c>
      <c r="N17" s="82"/>
      <c r="O17" s="84">
        <f t="shared" si="1"/>
        <v>0</v>
      </c>
    </row>
    <row r="18" spans="1:15" ht="15.75" thickBot="1" x14ac:dyDescent="0.3">
      <c r="A18" s="24" t="s">
        <v>59</v>
      </c>
      <c r="B18" s="77"/>
      <c r="C18" s="78">
        <v>5</v>
      </c>
      <c r="D18" s="78">
        <v>11</v>
      </c>
      <c r="E18" s="78">
        <v>4</v>
      </c>
      <c r="F18" s="78">
        <v>8</v>
      </c>
      <c r="G18" s="78">
        <v>16</v>
      </c>
      <c r="H18" s="78">
        <v>5</v>
      </c>
      <c r="I18" s="78">
        <v>11</v>
      </c>
      <c r="J18" s="78">
        <v>8</v>
      </c>
      <c r="K18" s="78">
        <v>16</v>
      </c>
      <c r="L18" s="78">
        <v>14</v>
      </c>
      <c r="M18" s="77">
        <f t="shared" si="2"/>
        <v>98</v>
      </c>
      <c r="N18" s="77"/>
      <c r="O18" s="84">
        <f t="shared" si="1"/>
        <v>0.48514851485148514</v>
      </c>
    </row>
    <row r="19" spans="1:15" ht="15.75" thickBot="1" x14ac:dyDescent="0.3">
      <c r="A19" s="24" t="s">
        <v>113</v>
      </c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2">
        <f t="shared" si="2"/>
        <v>0</v>
      </c>
      <c r="N19" s="82"/>
      <c r="O19" s="84">
        <f t="shared" si="1"/>
        <v>0</v>
      </c>
    </row>
    <row r="20" spans="1:15" ht="15.75" thickBot="1" x14ac:dyDescent="0.3">
      <c r="A20" s="76" t="s">
        <v>102</v>
      </c>
      <c r="B20" s="77"/>
      <c r="C20" s="78">
        <v>11</v>
      </c>
      <c r="D20" s="78">
        <v>11</v>
      </c>
      <c r="E20" s="78">
        <v>8</v>
      </c>
      <c r="F20" s="78">
        <v>12</v>
      </c>
      <c r="G20" s="78">
        <v>8</v>
      </c>
      <c r="H20" s="78">
        <v>15</v>
      </c>
      <c r="I20" s="78">
        <v>14</v>
      </c>
      <c r="J20" s="78">
        <v>12</v>
      </c>
      <c r="K20" s="78">
        <v>17</v>
      </c>
      <c r="L20" s="78">
        <v>15</v>
      </c>
      <c r="M20" s="77">
        <f t="shared" si="2"/>
        <v>123</v>
      </c>
      <c r="N20" s="77"/>
      <c r="O20" s="84">
        <f t="shared" si="1"/>
        <v>0.6089108910891089</v>
      </c>
    </row>
    <row r="21" spans="1:15" ht="15.75" thickBot="1" x14ac:dyDescent="0.3">
      <c r="A21" s="81" t="s">
        <v>76</v>
      </c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2">
        <f t="shared" si="2"/>
        <v>0</v>
      </c>
      <c r="N21" s="82"/>
      <c r="O21" s="84">
        <f t="shared" si="1"/>
        <v>0</v>
      </c>
    </row>
    <row r="22" spans="1:15" ht="15.75" thickBot="1" x14ac:dyDescent="0.3">
      <c r="A22" s="130" t="s">
        <v>80</v>
      </c>
      <c r="B22" s="77"/>
      <c r="C22" s="78">
        <v>12</v>
      </c>
      <c r="D22" s="78">
        <v>15</v>
      </c>
      <c r="E22" s="78">
        <v>18</v>
      </c>
      <c r="F22" s="78">
        <v>19</v>
      </c>
      <c r="G22" s="78">
        <v>24</v>
      </c>
      <c r="H22" s="78">
        <v>23</v>
      </c>
      <c r="I22" s="78">
        <v>21</v>
      </c>
      <c r="J22" s="78">
        <v>25</v>
      </c>
      <c r="K22" s="78">
        <v>20</v>
      </c>
      <c r="L22" s="78">
        <v>18</v>
      </c>
      <c r="M22" s="129">
        <f t="shared" si="2"/>
        <v>195</v>
      </c>
      <c r="N22" s="129">
        <v>2</v>
      </c>
      <c r="O22" s="84">
        <f t="shared" si="1"/>
        <v>0.96534653465346532</v>
      </c>
    </row>
    <row r="23" spans="1:15" ht="15.75" thickBot="1" x14ac:dyDescent="0.3">
      <c r="A23" s="131" t="s">
        <v>79</v>
      </c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2">
        <f t="shared" si="2"/>
        <v>0</v>
      </c>
      <c r="N23" s="82"/>
      <c r="O23" s="84">
        <f t="shared" si="1"/>
        <v>0</v>
      </c>
    </row>
    <row r="24" spans="1:15" ht="15.75" thickBot="1" x14ac:dyDescent="0.3">
      <c r="A24" s="114" t="s">
        <v>100</v>
      </c>
      <c r="B24" s="77"/>
      <c r="C24" s="78">
        <v>3</v>
      </c>
      <c r="D24" s="78">
        <v>3</v>
      </c>
      <c r="E24" s="78">
        <v>9</v>
      </c>
      <c r="F24" s="78">
        <v>11</v>
      </c>
      <c r="G24" s="78">
        <v>7</v>
      </c>
      <c r="H24" s="78">
        <v>9</v>
      </c>
      <c r="I24" s="78">
        <v>7</v>
      </c>
      <c r="J24" s="78">
        <v>11</v>
      </c>
      <c r="K24" s="78">
        <v>12</v>
      </c>
      <c r="L24" s="78">
        <v>9</v>
      </c>
      <c r="M24" s="77">
        <f t="shared" si="2"/>
        <v>81</v>
      </c>
      <c r="N24" s="77"/>
      <c r="O24" s="84">
        <f t="shared" si="1"/>
        <v>0.40099009900990101</v>
      </c>
    </row>
    <row r="25" spans="1:15" ht="15.75" thickBot="1" x14ac:dyDescent="0.3">
      <c r="A25" s="81" t="s">
        <v>98</v>
      </c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2">
        <f t="shared" si="2"/>
        <v>0</v>
      </c>
      <c r="N25" s="82"/>
      <c r="O25" s="84">
        <f t="shared" si="1"/>
        <v>0</v>
      </c>
    </row>
    <row r="26" spans="1:15" ht="15.75" thickBot="1" x14ac:dyDescent="0.3">
      <c r="A26" s="76" t="s">
        <v>73</v>
      </c>
      <c r="B26" s="77"/>
      <c r="C26" s="78">
        <v>12</v>
      </c>
      <c r="D26" s="78">
        <v>12</v>
      </c>
      <c r="E26" s="78">
        <v>10</v>
      </c>
      <c r="F26" s="78">
        <v>21</v>
      </c>
      <c r="G26" s="78">
        <v>12</v>
      </c>
      <c r="H26" s="78">
        <v>16</v>
      </c>
      <c r="I26" s="78">
        <v>15</v>
      </c>
      <c r="J26" s="78">
        <v>7</v>
      </c>
      <c r="K26" s="78">
        <v>15</v>
      </c>
      <c r="L26" s="78">
        <v>19</v>
      </c>
      <c r="M26" s="77">
        <f t="shared" si="2"/>
        <v>139</v>
      </c>
      <c r="N26" s="77"/>
      <c r="O26" s="84">
        <f t="shared" si="1"/>
        <v>0.68811881188118806</v>
      </c>
    </row>
    <row r="27" spans="1:15" ht="15.75" thickBot="1" x14ac:dyDescent="0.3">
      <c r="A27" s="81" t="s">
        <v>54</v>
      </c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2">
        <f t="shared" si="2"/>
        <v>0</v>
      </c>
      <c r="N27" s="82"/>
      <c r="O27" s="84">
        <f t="shared" si="1"/>
        <v>0</v>
      </c>
    </row>
    <row r="28" spans="1:15" ht="15.75" thickBot="1" x14ac:dyDescent="0.3">
      <c r="A28" s="112" t="s">
        <v>111</v>
      </c>
      <c r="B28" s="110"/>
      <c r="C28" s="78">
        <v>13</v>
      </c>
      <c r="D28" s="78">
        <v>9</v>
      </c>
      <c r="E28" s="78">
        <v>13</v>
      </c>
      <c r="F28" s="78">
        <v>13</v>
      </c>
      <c r="G28" s="78">
        <v>13</v>
      </c>
      <c r="H28" s="78">
        <v>16</v>
      </c>
      <c r="I28" s="78">
        <v>16</v>
      </c>
      <c r="J28" s="78">
        <v>13</v>
      </c>
      <c r="K28" s="78">
        <v>12</v>
      </c>
      <c r="L28" s="78">
        <v>16</v>
      </c>
      <c r="M28" s="77">
        <f t="shared" si="2"/>
        <v>134</v>
      </c>
      <c r="N28" s="77"/>
      <c r="O28" s="84">
        <f t="shared" si="1"/>
        <v>0.6633663366336634</v>
      </c>
    </row>
    <row r="29" spans="1:15" ht="15.75" thickBot="1" x14ac:dyDescent="0.3">
      <c r="A29" s="113" t="s">
        <v>96</v>
      </c>
      <c r="B29" s="111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2">
        <f t="shared" si="2"/>
        <v>0</v>
      </c>
      <c r="N29" s="82"/>
      <c r="O29" s="84">
        <f t="shared" si="1"/>
        <v>0</v>
      </c>
    </row>
    <row r="30" spans="1:15" ht="15.75" thickBot="1" x14ac:dyDescent="0.3">
      <c r="A30" s="135" t="s">
        <v>78</v>
      </c>
      <c r="B30" s="110"/>
      <c r="C30" s="78">
        <v>16</v>
      </c>
      <c r="D30" s="78">
        <v>17</v>
      </c>
      <c r="E30" s="78">
        <v>17</v>
      </c>
      <c r="F30" s="78">
        <v>27</v>
      </c>
      <c r="G30" s="78">
        <v>17</v>
      </c>
      <c r="H30" s="78">
        <v>22</v>
      </c>
      <c r="I30" s="78">
        <v>17</v>
      </c>
      <c r="J30" s="78">
        <v>16</v>
      </c>
      <c r="K30" s="78">
        <v>17</v>
      </c>
      <c r="L30" s="78">
        <v>16</v>
      </c>
      <c r="M30" s="134">
        <f t="shared" si="2"/>
        <v>182</v>
      </c>
      <c r="N30" s="138">
        <v>3</v>
      </c>
      <c r="O30" s="84">
        <f t="shared" si="1"/>
        <v>0.90099009900990101</v>
      </c>
    </row>
    <row r="31" spans="1:15" ht="15.75" thickBot="1" x14ac:dyDescent="0.3">
      <c r="A31" s="136" t="s">
        <v>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77">
        <f t="shared" si="2"/>
        <v>0</v>
      </c>
      <c r="N31" s="96"/>
      <c r="O31" s="84">
        <f t="shared" si="1"/>
        <v>0</v>
      </c>
    </row>
    <row r="32" spans="1:15" ht="15.75" thickBot="1" x14ac:dyDescent="0.3">
      <c r="A32" s="117" t="s">
        <v>46</v>
      </c>
      <c r="B32" s="22"/>
      <c r="C32" s="22">
        <v>21</v>
      </c>
      <c r="D32" s="22">
        <v>11</v>
      </c>
      <c r="E32" s="22">
        <v>13</v>
      </c>
      <c r="F32" s="32">
        <v>22</v>
      </c>
      <c r="G32" s="32">
        <v>13</v>
      </c>
      <c r="H32" s="32">
        <v>23</v>
      </c>
      <c r="I32" s="32">
        <v>19</v>
      </c>
      <c r="J32" s="32">
        <v>19</v>
      </c>
      <c r="K32" s="32">
        <v>19</v>
      </c>
      <c r="L32" s="32">
        <v>21</v>
      </c>
      <c r="M32" s="77">
        <f t="shared" si="2"/>
        <v>181</v>
      </c>
      <c r="N32" s="94"/>
      <c r="O32" s="84">
        <f t="shared" si="1"/>
        <v>0.89603960396039606</v>
      </c>
    </row>
    <row r="33" spans="1:15" ht="15.75" thickBot="1" x14ac:dyDescent="0.3">
      <c r="A33" s="93" t="s">
        <v>94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120">
        <f t="shared" si="2"/>
        <v>0</v>
      </c>
      <c r="N33" s="94"/>
      <c r="O33" s="84">
        <f t="shared" si="1"/>
        <v>0</v>
      </c>
    </row>
    <row r="34" spans="1:15" ht="15.75" thickBot="1" x14ac:dyDescent="0.3">
      <c r="A34" s="92" t="s">
        <v>56</v>
      </c>
      <c r="B34" s="80"/>
      <c r="C34" s="80">
        <v>12</v>
      </c>
      <c r="D34" s="80">
        <v>13</v>
      </c>
      <c r="E34" s="80">
        <v>7</v>
      </c>
      <c r="F34" s="80">
        <v>14</v>
      </c>
      <c r="G34" s="80">
        <v>8</v>
      </c>
      <c r="H34" s="80">
        <v>4</v>
      </c>
      <c r="I34" s="80">
        <v>16</v>
      </c>
      <c r="J34" s="80">
        <v>20</v>
      </c>
      <c r="K34" s="80">
        <v>16</v>
      </c>
      <c r="L34" s="80">
        <v>17</v>
      </c>
      <c r="M34" s="120">
        <f t="shared" si="2"/>
        <v>127</v>
      </c>
      <c r="N34" s="80"/>
      <c r="O34" s="84">
        <f t="shared" si="1"/>
        <v>0.62871287128712872</v>
      </c>
    </row>
    <row r="35" spans="1:15" ht="15.75" thickBot="1" x14ac:dyDescent="0.3">
      <c r="A35" s="118" t="s">
        <v>75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21">
        <f t="shared" si="2"/>
        <v>0</v>
      </c>
      <c r="N35" s="3"/>
      <c r="O35" s="84">
        <f t="shared" si="1"/>
        <v>0</v>
      </c>
    </row>
    <row r="36" spans="1:15" ht="15.75" thickBot="1" x14ac:dyDescent="0.3">
      <c r="A36" s="108" t="s">
        <v>49</v>
      </c>
      <c r="C36">
        <v>7</v>
      </c>
      <c r="D36">
        <v>22</v>
      </c>
      <c r="E36">
        <v>22</v>
      </c>
      <c r="F36">
        <v>21</v>
      </c>
      <c r="G36">
        <v>23</v>
      </c>
      <c r="H36">
        <v>22</v>
      </c>
      <c r="I36">
        <v>17</v>
      </c>
      <c r="J36">
        <v>24</v>
      </c>
      <c r="K36">
        <v>27</v>
      </c>
      <c r="L36">
        <v>17</v>
      </c>
      <c r="M36" s="127">
        <f t="shared" si="2"/>
        <v>202</v>
      </c>
      <c r="N36" s="128">
        <v>1</v>
      </c>
      <c r="O36" s="84">
        <f t="shared" si="1"/>
        <v>1</v>
      </c>
    </row>
    <row r="37" spans="1:15" ht="15.75" thickBot="1" x14ac:dyDescent="0.3">
      <c r="A37" s="126" t="s">
        <v>47</v>
      </c>
      <c r="M37" s="120">
        <f t="shared" si="2"/>
        <v>0</v>
      </c>
      <c r="O37" s="84">
        <f t="shared" si="1"/>
        <v>0</v>
      </c>
    </row>
    <row r="38" spans="1:15" ht="15.75" thickBot="1" x14ac:dyDescent="0.3">
      <c r="A38" s="122" t="s">
        <v>45</v>
      </c>
      <c r="B38" s="80"/>
      <c r="C38" s="80">
        <v>12</v>
      </c>
      <c r="D38" s="80">
        <v>13</v>
      </c>
      <c r="E38" s="80">
        <v>7</v>
      </c>
      <c r="F38" s="80">
        <v>7</v>
      </c>
      <c r="G38" s="80">
        <v>18</v>
      </c>
      <c r="H38" s="80">
        <v>16</v>
      </c>
      <c r="I38" s="80">
        <v>12</v>
      </c>
      <c r="J38" s="80">
        <v>22</v>
      </c>
      <c r="K38" s="80">
        <v>7</v>
      </c>
      <c r="L38" s="80">
        <v>8</v>
      </c>
      <c r="M38" s="120">
        <f t="shared" si="2"/>
        <v>122</v>
      </c>
      <c r="N38" s="80"/>
      <c r="O38" s="84">
        <f t="shared" si="1"/>
        <v>0.60396039603960394</v>
      </c>
    </row>
    <row r="39" spans="1:15" ht="15.75" thickBot="1" x14ac:dyDescent="0.3">
      <c r="A39" s="81" t="s">
        <v>71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21">
        <f t="shared" si="2"/>
        <v>0</v>
      </c>
      <c r="N39" s="3"/>
      <c r="O39" s="84">
        <f t="shared" si="1"/>
        <v>0</v>
      </c>
    </row>
    <row r="40" spans="1:15" ht="15.75" thickBot="1" x14ac:dyDescent="0.3">
      <c r="A40" s="76" t="s">
        <v>50</v>
      </c>
      <c r="B40" s="80"/>
      <c r="C40" s="80">
        <v>7</v>
      </c>
      <c r="D40" s="80">
        <v>3</v>
      </c>
      <c r="E40" s="80">
        <v>3</v>
      </c>
      <c r="F40" s="80">
        <v>8</v>
      </c>
      <c r="G40" s="80">
        <v>9</v>
      </c>
      <c r="H40" s="80">
        <v>11</v>
      </c>
      <c r="I40" s="80">
        <v>17</v>
      </c>
      <c r="J40" s="80">
        <v>16</v>
      </c>
      <c r="K40" s="80">
        <v>21</v>
      </c>
      <c r="L40" s="80">
        <v>11</v>
      </c>
      <c r="M40" s="77">
        <f t="shared" si="2"/>
        <v>106</v>
      </c>
      <c r="N40" s="80"/>
      <c r="O40" s="84">
        <f t="shared" si="1"/>
        <v>0.52475247524752477</v>
      </c>
    </row>
    <row r="41" spans="1:15" ht="15.75" thickBot="1" x14ac:dyDescent="0.3">
      <c r="A41" s="118" t="s">
        <v>51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77">
        <f t="shared" si="2"/>
        <v>0</v>
      </c>
      <c r="N41" s="3"/>
      <c r="O41" s="84">
        <f t="shared" si="1"/>
        <v>0</v>
      </c>
    </row>
    <row r="42" spans="1:15" ht="15.75" thickBot="1" x14ac:dyDescent="0.3">
      <c r="A42" s="75" t="s">
        <v>116</v>
      </c>
      <c r="C42">
        <v>8</v>
      </c>
      <c r="D42">
        <v>0.5</v>
      </c>
      <c r="E42">
        <v>3</v>
      </c>
      <c r="F42">
        <v>0</v>
      </c>
      <c r="G42">
        <v>0</v>
      </c>
      <c r="H42">
        <v>0</v>
      </c>
      <c r="I42">
        <v>7</v>
      </c>
      <c r="J42">
        <v>4</v>
      </c>
      <c r="K42">
        <v>8</v>
      </c>
      <c r="L42">
        <v>3</v>
      </c>
      <c r="M42" s="77">
        <f t="shared" si="2"/>
        <v>33.5</v>
      </c>
      <c r="O42" s="84">
        <f t="shared" si="1"/>
        <v>0.16584158415841585</v>
      </c>
    </row>
    <row r="43" spans="1:15" ht="15.75" thickBot="1" x14ac:dyDescent="0.3">
      <c r="A43" s="39" t="s">
        <v>112</v>
      </c>
      <c r="M43" s="120">
        <f t="shared" si="2"/>
        <v>0</v>
      </c>
      <c r="O43" s="123">
        <f t="shared" si="1"/>
        <v>0</v>
      </c>
    </row>
    <row r="44" spans="1:15" ht="15.75" thickBot="1" x14ac:dyDescent="0.3">
      <c r="A44" s="92" t="s">
        <v>68</v>
      </c>
      <c r="B44" s="80"/>
      <c r="C44" s="80">
        <v>3</v>
      </c>
      <c r="D44" s="80">
        <v>7</v>
      </c>
      <c r="E44" s="80">
        <v>7</v>
      </c>
      <c r="F44" s="80">
        <v>12</v>
      </c>
      <c r="G44" s="80">
        <v>14</v>
      </c>
      <c r="H44" s="80">
        <v>15</v>
      </c>
      <c r="I44" s="80">
        <v>12</v>
      </c>
      <c r="J44" s="80">
        <v>3</v>
      </c>
      <c r="K44" s="80">
        <v>13</v>
      </c>
      <c r="L44" s="80">
        <v>19</v>
      </c>
      <c r="M44" s="77">
        <f t="shared" si="2"/>
        <v>105</v>
      </c>
      <c r="N44" s="80"/>
      <c r="O44" s="84">
        <f>M44/MAX($M$4:$M$45)</f>
        <v>0.51980198019801982</v>
      </c>
    </row>
    <row r="45" spans="1:15" ht="15.75" thickBot="1" x14ac:dyDescent="0.3">
      <c r="A45" s="95" t="s">
        <v>69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121">
        <f t="shared" si="2"/>
        <v>0</v>
      </c>
      <c r="N45" s="3"/>
      <c r="O45" s="125">
        <f t="shared" si="1"/>
        <v>0</v>
      </c>
    </row>
  </sheetData>
  <mergeCells count="1">
    <mergeCell ref="A1:B3"/>
  </mergeCells>
  <conditionalFormatting sqref="O1:O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100" workbookViewId="0">
      <selection activeCell="F26" sqref="F26"/>
    </sheetView>
  </sheetViews>
  <sheetFormatPr defaultRowHeight="15" x14ac:dyDescent="0.25"/>
  <cols>
    <col min="1" max="1" width="26.140625" customWidth="1"/>
    <col min="2" max="2" width="8.85546875" style="198" customWidth="1"/>
    <col min="3" max="11" width="9.140625" style="198"/>
  </cols>
  <sheetData>
    <row r="1" spans="1:11" ht="18.75" x14ac:dyDescent="0.25">
      <c r="A1" s="197" t="s">
        <v>37</v>
      </c>
      <c r="B1" s="197"/>
      <c r="C1" s="197"/>
    </row>
    <row r="2" spans="1:11" x14ac:dyDescent="0.25">
      <c r="A2" s="10" t="s">
        <v>9</v>
      </c>
      <c r="B2" s="199" t="s">
        <v>10</v>
      </c>
      <c r="C2" s="199"/>
      <c r="D2" s="199" t="s">
        <v>11</v>
      </c>
      <c r="E2" s="199"/>
      <c r="F2" s="199" t="s">
        <v>12</v>
      </c>
      <c r="G2" s="199"/>
    </row>
    <row r="3" spans="1:11" ht="27.75" customHeight="1" x14ac:dyDescent="0.25">
      <c r="A3" s="24" t="s">
        <v>113</v>
      </c>
      <c r="B3" s="200"/>
      <c r="C3" s="200"/>
      <c r="D3" s="200">
        <v>11.16</v>
      </c>
      <c r="E3" s="200"/>
      <c r="F3" s="200"/>
      <c r="G3" s="200"/>
    </row>
    <row r="4" spans="1:11" ht="27.75" customHeight="1" x14ac:dyDescent="0.25">
      <c r="A4" s="24" t="s">
        <v>94</v>
      </c>
      <c r="B4" s="200">
        <v>7.25</v>
      </c>
      <c r="C4" s="200"/>
      <c r="D4" s="200"/>
      <c r="E4" s="200"/>
      <c r="F4" s="200"/>
      <c r="G4" s="200"/>
    </row>
    <row r="5" spans="1:11" ht="27.75" customHeight="1" x14ac:dyDescent="0.25">
      <c r="A5" s="24" t="s">
        <v>52</v>
      </c>
      <c r="B5" s="200">
        <v>7.1</v>
      </c>
      <c r="C5" s="200"/>
      <c r="D5" s="200">
        <v>11.25</v>
      </c>
      <c r="E5" s="200"/>
      <c r="F5" s="200"/>
      <c r="G5" s="200"/>
      <c r="H5" s="203">
        <v>3</v>
      </c>
    </row>
    <row r="6" spans="1:11" ht="27.75" customHeight="1" x14ac:dyDescent="0.25">
      <c r="A6" s="24" t="s">
        <v>50</v>
      </c>
      <c r="B6" s="200">
        <v>7.43</v>
      </c>
      <c r="C6" s="200"/>
      <c r="D6" s="200">
        <v>11.02</v>
      </c>
      <c r="E6" s="200"/>
      <c r="F6" s="200">
        <v>13.16</v>
      </c>
      <c r="G6" s="200"/>
      <c r="H6" s="203">
        <v>1</v>
      </c>
    </row>
    <row r="7" spans="1:11" ht="27.75" customHeight="1" x14ac:dyDescent="0.25">
      <c r="A7" s="24" t="s">
        <v>79</v>
      </c>
      <c r="B7" s="200">
        <v>8.93</v>
      </c>
      <c r="C7" s="200"/>
      <c r="D7" s="200">
        <v>11.11</v>
      </c>
      <c r="E7" s="200"/>
      <c r="F7" s="200">
        <v>13.01</v>
      </c>
      <c r="G7" s="200"/>
      <c r="H7" s="203">
        <v>2</v>
      </c>
    </row>
    <row r="8" spans="1:11" ht="27.75" customHeight="1" x14ac:dyDescent="0.25">
      <c r="A8" s="24" t="s">
        <v>44</v>
      </c>
      <c r="B8" s="200">
        <v>9.2100000000000009</v>
      </c>
      <c r="C8" s="200"/>
      <c r="D8" s="200">
        <v>11.23</v>
      </c>
      <c r="E8" s="200"/>
      <c r="F8" s="200"/>
      <c r="G8" s="200"/>
      <c r="H8" s="203"/>
    </row>
    <row r="9" spans="1:11" ht="27.75" customHeight="1" x14ac:dyDescent="0.25">
      <c r="A9" s="24"/>
      <c r="B9" s="200"/>
      <c r="C9" s="200"/>
      <c r="D9" s="200"/>
      <c r="E9" s="200"/>
      <c r="F9" s="200"/>
      <c r="G9" s="200"/>
    </row>
    <row r="10" spans="1:11" ht="27.75" customHeight="1" x14ac:dyDescent="0.25">
      <c r="A10" s="24"/>
      <c r="B10" s="200"/>
      <c r="C10" s="200"/>
      <c r="D10" s="200"/>
      <c r="E10" s="200"/>
      <c r="F10" s="200"/>
      <c r="G10" s="200"/>
    </row>
    <row r="11" spans="1:11" ht="27.75" customHeight="1" x14ac:dyDescent="0.25">
      <c r="A11" s="10"/>
      <c r="B11" s="200"/>
      <c r="C11" s="200"/>
      <c r="D11" s="200"/>
      <c r="E11" s="200"/>
      <c r="F11" s="200"/>
      <c r="G11" s="200"/>
    </row>
    <row r="15" spans="1:11" ht="18.75" x14ac:dyDescent="0.25">
      <c r="A15" s="197" t="s">
        <v>38</v>
      </c>
      <c r="B15" s="197"/>
      <c r="C15" s="197"/>
    </row>
    <row r="16" spans="1:11" x14ac:dyDescent="0.25">
      <c r="A16" s="10" t="s">
        <v>9</v>
      </c>
      <c r="B16" s="199" t="s">
        <v>10</v>
      </c>
      <c r="C16" s="199"/>
      <c r="D16" s="199" t="s">
        <v>11</v>
      </c>
      <c r="E16" s="199"/>
      <c r="F16" s="199" t="s">
        <v>12</v>
      </c>
      <c r="G16" s="199"/>
      <c r="H16" s="199" t="s">
        <v>13</v>
      </c>
      <c r="I16" s="199"/>
      <c r="J16" s="199" t="s">
        <v>14</v>
      </c>
      <c r="K16" s="199"/>
    </row>
    <row r="17" spans="1:12" x14ac:dyDescent="0.25">
      <c r="A17" s="50" t="s">
        <v>113</v>
      </c>
      <c r="B17" s="201"/>
      <c r="C17" s="202"/>
      <c r="D17" s="201"/>
      <c r="E17" s="202"/>
      <c r="F17" s="201">
        <v>13.13</v>
      </c>
      <c r="G17" s="202"/>
      <c r="H17" s="201"/>
      <c r="I17" s="202"/>
      <c r="J17" s="201"/>
      <c r="K17" s="202"/>
      <c r="L17">
        <v>3</v>
      </c>
    </row>
    <row r="18" spans="1:12" x14ac:dyDescent="0.25">
      <c r="A18" s="50" t="s">
        <v>94</v>
      </c>
      <c r="B18" s="201"/>
      <c r="C18" s="202"/>
      <c r="D18" s="201">
        <v>11.78</v>
      </c>
      <c r="E18" s="202"/>
      <c r="F18" s="201"/>
      <c r="G18" s="202"/>
      <c r="H18" s="201"/>
      <c r="I18" s="202"/>
      <c r="J18" s="201"/>
      <c r="K18" s="202"/>
    </row>
    <row r="19" spans="1:12" x14ac:dyDescent="0.25">
      <c r="A19" s="50" t="s">
        <v>52</v>
      </c>
      <c r="B19" s="201">
        <v>8.0299999999999994</v>
      </c>
      <c r="C19" s="202"/>
      <c r="D19" s="201">
        <v>12.9</v>
      </c>
      <c r="E19" s="202"/>
      <c r="F19" s="201"/>
      <c r="G19" s="202"/>
      <c r="H19" s="201"/>
      <c r="I19" s="202"/>
      <c r="J19" s="201"/>
      <c r="K19" s="202"/>
    </row>
    <row r="20" spans="1:12" x14ac:dyDescent="0.25">
      <c r="A20" s="24" t="s">
        <v>50</v>
      </c>
      <c r="B20" s="201">
        <v>9.9</v>
      </c>
      <c r="C20" s="202"/>
      <c r="D20" s="201">
        <v>11.3</v>
      </c>
      <c r="E20" s="202"/>
      <c r="F20" s="201">
        <v>13.02</v>
      </c>
      <c r="G20" s="202"/>
      <c r="H20" s="201"/>
      <c r="I20" s="202"/>
      <c r="J20" s="201"/>
      <c r="K20" s="202"/>
    </row>
    <row r="21" spans="1:12" x14ac:dyDescent="0.25">
      <c r="A21" s="10" t="s">
        <v>88</v>
      </c>
      <c r="B21" s="201">
        <v>8</v>
      </c>
      <c r="C21" s="202"/>
      <c r="D21" s="201">
        <v>10.050000000000001</v>
      </c>
      <c r="E21" s="202"/>
      <c r="F21" s="201">
        <v>13.16</v>
      </c>
      <c r="G21" s="202"/>
      <c r="H21" s="201"/>
      <c r="I21" s="202"/>
      <c r="J21" s="201"/>
      <c r="K21" s="202"/>
      <c r="L21">
        <v>2</v>
      </c>
    </row>
    <row r="22" spans="1:12" x14ac:dyDescent="0.25">
      <c r="A22" s="10" t="s">
        <v>59</v>
      </c>
      <c r="B22" s="201">
        <v>7.1</v>
      </c>
      <c r="C22" s="202"/>
      <c r="D22" s="201"/>
      <c r="E22" s="202"/>
      <c r="F22" s="201"/>
      <c r="G22" s="202"/>
      <c r="H22" s="201"/>
      <c r="I22" s="202"/>
      <c r="J22" s="201"/>
      <c r="K22" s="202"/>
    </row>
    <row r="23" spans="1:12" x14ac:dyDescent="0.25">
      <c r="A23" s="10" t="s">
        <v>79</v>
      </c>
      <c r="B23" s="201">
        <v>8.08</v>
      </c>
      <c r="C23" s="202"/>
      <c r="D23" s="201">
        <v>10.029999999999999</v>
      </c>
      <c r="E23" s="202"/>
      <c r="F23" s="201"/>
      <c r="G23" s="202"/>
      <c r="H23" s="201"/>
      <c r="I23" s="202"/>
      <c r="J23" s="201"/>
      <c r="K23" s="202"/>
    </row>
    <row r="24" spans="1:12" x14ac:dyDescent="0.25">
      <c r="A24" s="10" t="s">
        <v>44</v>
      </c>
      <c r="B24" s="201">
        <v>7.13</v>
      </c>
      <c r="C24" s="202"/>
      <c r="D24" s="201">
        <v>10.11</v>
      </c>
      <c r="E24" s="202"/>
      <c r="F24" s="201">
        <v>13.04</v>
      </c>
      <c r="G24" s="202"/>
      <c r="H24" s="201">
        <v>16.28</v>
      </c>
      <c r="I24" s="202"/>
      <c r="J24" s="201">
        <v>20.059999999999999</v>
      </c>
      <c r="K24" s="202"/>
      <c r="L24">
        <v>1</v>
      </c>
    </row>
  </sheetData>
  <mergeCells count="77">
    <mergeCell ref="J22:K22"/>
    <mergeCell ref="H23:I23"/>
    <mergeCell ref="J23:K23"/>
    <mergeCell ref="H20:I20"/>
    <mergeCell ref="J20:K20"/>
    <mergeCell ref="H21:I21"/>
    <mergeCell ref="A15:C15"/>
    <mergeCell ref="H19:I19"/>
    <mergeCell ref="J19:K19"/>
    <mergeCell ref="J21:K21"/>
    <mergeCell ref="H24:I24"/>
    <mergeCell ref="J24:K24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0:C20"/>
    <mergeCell ref="D20:E20"/>
    <mergeCell ref="F20:G20"/>
    <mergeCell ref="B21:C21"/>
    <mergeCell ref="D21:E21"/>
    <mergeCell ref="F21:G21"/>
    <mergeCell ref="B19:C19"/>
    <mergeCell ref="D19:E19"/>
    <mergeCell ref="F19:G19"/>
    <mergeCell ref="J16:K16"/>
    <mergeCell ref="H16:I16"/>
    <mergeCell ref="H22:I22"/>
    <mergeCell ref="A1:C1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6:C16"/>
    <mergeCell ref="D16:E16"/>
    <mergeCell ref="F16:G16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7:C7"/>
    <mergeCell ref="D7:E7"/>
    <mergeCell ref="F7:G7"/>
    <mergeCell ref="B6:C6"/>
    <mergeCell ref="D6:E6"/>
    <mergeCell ref="F6:G6"/>
    <mergeCell ref="B3:C3"/>
    <mergeCell ref="D3:E3"/>
    <mergeCell ref="F3:G3"/>
    <mergeCell ref="B4:C4"/>
    <mergeCell ref="D4:E4"/>
    <mergeCell ref="F4:G4"/>
    <mergeCell ref="B2:C2"/>
    <mergeCell ref="D2:E2"/>
    <mergeCell ref="F2:G2"/>
    <mergeCell ref="B5:C5"/>
    <mergeCell ref="D5:E5"/>
    <mergeCell ref="F5:G5"/>
  </mergeCells>
  <pageMargins left="0.7" right="0.7" top="0.75" bottom="0.75" header="0.3" footer="0.3"/>
  <pageSetup paperSize="9" orientation="landscape" r:id="rId1"/>
  <rowBreaks count="1" manualBreakCount="1">
    <brk id="1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zoomScaleSheetLayoutView="100" workbookViewId="0">
      <selection activeCell="N12" sqref="N12"/>
    </sheetView>
  </sheetViews>
  <sheetFormatPr defaultRowHeight="15" x14ac:dyDescent="0.25"/>
  <cols>
    <col min="1" max="1" width="22.85546875" customWidth="1"/>
    <col min="2" max="2" width="9.140625" style="198"/>
    <col min="3" max="3" width="8.85546875" style="198" customWidth="1"/>
    <col min="4" max="15" width="9.140625" style="198"/>
  </cols>
  <sheetData>
    <row r="1" spans="1:12" ht="18.75" x14ac:dyDescent="0.25">
      <c r="A1" s="197" t="s">
        <v>39</v>
      </c>
      <c r="B1" s="197"/>
      <c r="C1" s="197"/>
    </row>
    <row r="2" spans="1:12" x14ac:dyDescent="0.25">
      <c r="A2" s="10" t="s">
        <v>9</v>
      </c>
      <c r="B2" s="199" t="s">
        <v>10</v>
      </c>
      <c r="C2" s="199"/>
      <c r="D2" s="199" t="s">
        <v>11</v>
      </c>
      <c r="E2" s="199"/>
      <c r="F2" s="199" t="s">
        <v>12</v>
      </c>
      <c r="G2" s="199"/>
      <c r="H2" s="199" t="s">
        <v>13</v>
      </c>
      <c r="I2" s="199"/>
      <c r="J2" s="199" t="s">
        <v>14</v>
      </c>
      <c r="K2" s="199"/>
      <c r="L2" s="203"/>
    </row>
    <row r="3" spans="1:12" x14ac:dyDescent="0.25">
      <c r="A3" t="s">
        <v>47</v>
      </c>
      <c r="B3" s="200">
        <v>9.18</v>
      </c>
      <c r="C3" s="200"/>
      <c r="D3" s="200">
        <v>11.95</v>
      </c>
      <c r="E3" s="200"/>
      <c r="F3" s="200">
        <v>13.03</v>
      </c>
      <c r="G3" s="200"/>
      <c r="H3" s="200">
        <v>17.600000000000001</v>
      </c>
      <c r="I3" s="200"/>
      <c r="J3" s="200"/>
      <c r="K3" s="200"/>
      <c r="L3" s="203"/>
    </row>
    <row r="4" spans="1:12" x14ac:dyDescent="0.25">
      <c r="A4" t="s">
        <v>49</v>
      </c>
      <c r="B4" s="200">
        <v>9.23</v>
      </c>
      <c r="C4" s="200"/>
      <c r="D4" s="200"/>
      <c r="E4" s="200"/>
      <c r="F4" s="200">
        <v>15.25</v>
      </c>
      <c r="G4" s="200"/>
      <c r="H4" s="200" t="s">
        <v>140</v>
      </c>
      <c r="I4" s="200"/>
      <c r="J4" s="200"/>
      <c r="K4" s="200"/>
      <c r="L4" s="203"/>
    </row>
    <row r="5" spans="1:12" ht="15" customHeight="1" x14ac:dyDescent="0.25">
      <c r="A5" s="46" t="s">
        <v>114</v>
      </c>
      <c r="B5" s="200">
        <v>7</v>
      </c>
      <c r="C5" s="200"/>
      <c r="D5" s="200">
        <v>10</v>
      </c>
      <c r="E5" s="200"/>
      <c r="F5" s="200"/>
      <c r="G5" s="200"/>
      <c r="H5" s="200"/>
      <c r="I5" s="200"/>
      <c r="J5" s="200"/>
      <c r="K5" s="200"/>
      <c r="L5" s="203"/>
    </row>
    <row r="6" spans="1:12" ht="15" customHeight="1" x14ac:dyDescent="0.25">
      <c r="A6" s="46" t="s">
        <v>119</v>
      </c>
      <c r="B6" s="200">
        <v>7.2</v>
      </c>
      <c r="C6" s="200"/>
      <c r="D6" s="200"/>
      <c r="E6" s="200"/>
      <c r="F6" s="200"/>
      <c r="G6" s="200"/>
      <c r="H6" s="200"/>
      <c r="I6" s="200"/>
      <c r="J6" s="200"/>
      <c r="K6" s="200"/>
      <c r="L6" s="203"/>
    </row>
    <row r="7" spans="1:12" ht="15" customHeight="1" x14ac:dyDescent="0.25">
      <c r="A7" s="46" t="s">
        <v>102</v>
      </c>
      <c r="B7" s="200">
        <v>9.02</v>
      </c>
      <c r="C7" s="200"/>
      <c r="D7" s="200"/>
      <c r="E7" s="200"/>
      <c r="F7" s="200"/>
      <c r="G7" s="200"/>
      <c r="H7" s="200"/>
      <c r="I7" s="200"/>
      <c r="J7" s="200"/>
      <c r="K7" s="200"/>
      <c r="L7" s="203"/>
    </row>
    <row r="8" spans="1:12" ht="15" customHeight="1" x14ac:dyDescent="0.25">
      <c r="A8" s="46" t="s">
        <v>75</v>
      </c>
      <c r="B8" s="200"/>
      <c r="C8" s="200"/>
      <c r="D8" s="200"/>
      <c r="E8" s="200"/>
      <c r="F8" s="200">
        <v>14.95</v>
      </c>
      <c r="G8" s="200"/>
      <c r="H8" s="200"/>
      <c r="I8" s="200"/>
      <c r="J8" s="200"/>
      <c r="K8" s="200"/>
      <c r="L8" s="203"/>
    </row>
    <row r="9" spans="1:12" ht="15" customHeight="1" x14ac:dyDescent="0.25">
      <c r="A9" s="46" t="s">
        <v>54</v>
      </c>
      <c r="B9" s="200"/>
      <c r="C9" s="200"/>
      <c r="D9" s="200"/>
      <c r="E9" s="200"/>
      <c r="F9" s="200"/>
      <c r="G9" s="200"/>
      <c r="H9" s="200">
        <v>17.760000000000002</v>
      </c>
      <c r="I9" s="200"/>
      <c r="J9" s="200"/>
      <c r="K9" s="200"/>
      <c r="L9" s="203">
        <v>3</v>
      </c>
    </row>
    <row r="10" spans="1:12" ht="15" customHeight="1" x14ac:dyDescent="0.25">
      <c r="A10" s="46" t="s">
        <v>111</v>
      </c>
      <c r="B10" s="200">
        <v>9.73</v>
      </c>
      <c r="C10" s="200"/>
      <c r="D10" s="200">
        <v>11.03</v>
      </c>
      <c r="E10" s="200"/>
      <c r="F10" s="200"/>
      <c r="G10" s="200"/>
      <c r="H10" s="200"/>
      <c r="I10" s="200"/>
      <c r="J10" s="200"/>
      <c r="K10" s="200"/>
      <c r="L10" s="203"/>
    </row>
    <row r="11" spans="1:12" ht="15" customHeight="1" x14ac:dyDescent="0.25">
      <c r="A11" s="46" t="s">
        <v>87</v>
      </c>
      <c r="B11" s="200"/>
      <c r="C11" s="200"/>
      <c r="D11" s="200"/>
      <c r="E11" s="200"/>
      <c r="F11" s="200"/>
      <c r="G11" s="200"/>
      <c r="H11" s="200">
        <v>16.649999999999999</v>
      </c>
      <c r="I11" s="200"/>
      <c r="J11" s="200"/>
      <c r="K11" s="200"/>
      <c r="L11" s="203"/>
    </row>
    <row r="12" spans="1:12" ht="15" customHeight="1" x14ac:dyDescent="0.25">
      <c r="A12" s="46" t="s">
        <v>58</v>
      </c>
      <c r="B12" s="200"/>
      <c r="C12" s="200"/>
      <c r="D12" s="200"/>
      <c r="E12" s="200"/>
      <c r="F12" s="200"/>
      <c r="G12" s="200"/>
      <c r="H12" s="200">
        <v>16.3</v>
      </c>
      <c r="I12" s="200"/>
      <c r="J12" s="200"/>
      <c r="K12" s="200"/>
      <c r="L12" s="203"/>
    </row>
    <row r="13" spans="1:12" ht="15" customHeight="1" x14ac:dyDescent="0.25">
      <c r="A13" s="46" t="s">
        <v>105</v>
      </c>
      <c r="B13" s="200">
        <v>10.07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3"/>
    </row>
    <row r="14" spans="1:12" ht="15" customHeight="1" x14ac:dyDescent="0.25">
      <c r="A14" s="46" t="s">
        <v>53</v>
      </c>
      <c r="B14" s="200">
        <v>9.92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3"/>
    </row>
    <row r="15" spans="1:12" ht="15" customHeight="1" x14ac:dyDescent="0.25">
      <c r="A15" s="46" t="s">
        <v>46</v>
      </c>
      <c r="B15" s="200">
        <v>9.11</v>
      </c>
      <c r="C15" s="200"/>
      <c r="D15" s="200">
        <v>11.55</v>
      </c>
      <c r="E15" s="200"/>
      <c r="F15" s="200">
        <v>13.5</v>
      </c>
      <c r="G15" s="200"/>
      <c r="H15" s="200">
        <v>17.46</v>
      </c>
      <c r="I15" s="200"/>
      <c r="J15" s="200"/>
      <c r="K15" s="200"/>
      <c r="L15" s="203"/>
    </row>
    <row r="16" spans="1:12" ht="15" customHeight="1" x14ac:dyDescent="0.25">
      <c r="A16" s="46" t="s">
        <v>57</v>
      </c>
      <c r="B16" s="200">
        <v>9.3699999999999992</v>
      </c>
      <c r="C16" s="200"/>
      <c r="D16" s="200">
        <v>11.3</v>
      </c>
      <c r="E16" s="200"/>
      <c r="F16" s="200">
        <v>15.15</v>
      </c>
      <c r="G16" s="200"/>
      <c r="H16" s="200">
        <v>17.98</v>
      </c>
      <c r="I16" s="200"/>
      <c r="J16" s="200"/>
      <c r="K16" s="200"/>
      <c r="L16" s="203">
        <v>2</v>
      </c>
    </row>
    <row r="17" spans="1:16" ht="15" customHeight="1" x14ac:dyDescent="0.25">
      <c r="A17" s="46" t="s">
        <v>51</v>
      </c>
      <c r="B17" s="200">
        <v>9.07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3"/>
    </row>
    <row r="18" spans="1:16" ht="15" customHeight="1" x14ac:dyDescent="0.25">
      <c r="A18" s="46" t="s">
        <v>48</v>
      </c>
      <c r="B18" s="200">
        <v>9.0299999999999994</v>
      </c>
      <c r="C18" s="200"/>
      <c r="D18" s="200">
        <v>12.85</v>
      </c>
      <c r="E18" s="200"/>
      <c r="F18" s="200">
        <v>14.85</v>
      </c>
      <c r="G18" s="200"/>
      <c r="H18" s="200">
        <v>18.07</v>
      </c>
      <c r="I18" s="200"/>
      <c r="J18" s="200">
        <v>19.399999999999999</v>
      </c>
      <c r="K18" s="200"/>
      <c r="L18" s="203">
        <v>1</v>
      </c>
    </row>
    <row r="19" spans="1:16" ht="15" customHeight="1" x14ac:dyDescent="0.25">
      <c r="A19" s="46" t="s">
        <v>45</v>
      </c>
      <c r="B19" s="200">
        <v>9.5</v>
      </c>
      <c r="C19" s="200"/>
      <c r="D19" s="200">
        <v>11.85</v>
      </c>
      <c r="E19" s="200"/>
      <c r="F19" s="200">
        <v>15.08</v>
      </c>
      <c r="G19" s="200"/>
      <c r="H19" s="200"/>
      <c r="I19" s="200"/>
      <c r="J19" s="200"/>
      <c r="K19" s="200"/>
      <c r="L19" s="203"/>
    </row>
    <row r="23" spans="1:16" ht="18.75" x14ac:dyDescent="0.25">
      <c r="A23" s="197" t="s">
        <v>40</v>
      </c>
      <c r="B23" s="197"/>
      <c r="C23" s="197"/>
    </row>
    <row r="24" spans="1:16" x14ac:dyDescent="0.25">
      <c r="A24" s="10" t="s">
        <v>9</v>
      </c>
      <c r="B24" s="199" t="s">
        <v>10</v>
      </c>
      <c r="C24" s="199"/>
      <c r="D24" s="199" t="s">
        <v>11</v>
      </c>
      <c r="E24" s="199"/>
      <c r="F24" s="199" t="s">
        <v>12</v>
      </c>
      <c r="G24" s="199"/>
      <c r="H24" s="199" t="s">
        <v>13</v>
      </c>
      <c r="I24" s="199"/>
      <c r="J24" s="199" t="s">
        <v>14</v>
      </c>
      <c r="K24" s="199"/>
      <c r="L24" s="199" t="s">
        <v>17</v>
      </c>
      <c r="M24" s="199"/>
      <c r="N24" s="199" t="s">
        <v>18</v>
      </c>
      <c r="O24" s="199"/>
    </row>
    <row r="25" spans="1:16" ht="23.25" customHeight="1" x14ac:dyDescent="0.25">
      <c r="A25" s="44" t="s">
        <v>114</v>
      </c>
      <c r="B25" s="201">
        <v>7</v>
      </c>
      <c r="C25" s="202"/>
      <c r="D25" s="201">
        <v>10</v>
      </c>
      <c r="E25" s="202"/>
      <c r="F25" s="201">
        <v>13</v>
      </c>
      <c r="G25" s="202"/>
      <c r="H25" s="201">
        <v>16</v>
      </c>
      <c r="I25" s="202"/>
      <c r="J25" s="201">
        <v>19</v>
      </c>
      <c r="K25" s="202"/>
      <c r="L25" s="201"/>
      <c r="M25" s="202"/>
      <c r="N25" s="204"/>
      <c r="O25" s="204"/>
      <c r="P25">
        <v>1</v>
      </c>
    </row>
    <row r="26" spans="1:16" ht="23.25" customHeight="1" x14ac:dyDescent="0.25">
      <c r="A26" s="46" t="s">
        <v>119</v>
      </c>
      <c r="B26" s="201">
        <v>9.6999999999999993</v>
      </c>
      <c r="C26" s="202"/>
      <c r="D26" s="201">
        <v>10.45</v>
      </c>
      <c r="E26" s="202"/>
      <c r="F26" s="201">
        <v>13.6</v>
      </c>
      <c r="G26" s="202"/>
      <c r="H26" s="201">
        <v>16.05</v>
      </c>
      <c r="I26" s="202"/>
      <c r="J26" s="201"/>
      <c r="K26" s="202"/>
      <c r="L26" s="201"/>
      <c r="M26" s="202"/>
      <c r="N26" s="201"/>
      <c r="O26" s="202"/>
    </row>
    <row r="27" spans="1:16" ht="23.25" customHeight="1" x14ac:dyDescent="0.25">
      <c r="A27" s="44" t="s">
        <v>102</v>
      </c>
      <c r="B27" s="201">
        <v>7</v>
      </c>
      <c r="C27" s="202"/>
      <c r="D27" s="201">
        <v>12.05</v>
      </c>
      <c r="E27" s="202"/>
      <c r="F27" s="201">
        <v>13.06</v>
      </c>
      <c r="G27" s="202"/>
      <c r="H27" s="201"/>
      <c r="I27" s="202"/>
      <c r="J27" s="201"/>
      <c r="K27" s="202"/>
      <c r="L27" s="201"/>
      <c r="M27" s="202"/>
      <c r="N27" s="201"/>
      <c r="O27" s="202"/>
    </row>
    <row r="28" spans="1:16" ht="23.25" customHeight="1" x14ac:dyDescent="0.25">
      <c r="A28" s="46" t="s">
        <v>75</v>
      </c>
      <c r="B28" s="201"/>
      <c r="C28" s="202"/>
      <c r="D28" s="201"/>
      <c r="E28" s="202"/>
      <c r="F28" s="201"/>
      <c r="G28" s="202"/>
      <c r="H28" s="201">
        <v>16.010000000000002</v>
      </c>
      <c r="I28" s="202"/>
      <c r="J28" s="201"/>
      <c r="K28" s="202"/>
      <c r="L28" s="201"/>
      <c r="M28" s="202"/>
      <c r="N28" s="201"/>
      <c r="O28" s="202"/>
    </row>
    <row r="29" spans="1:16" ht="23.25" customHeight="1" x14ac:dyDescent="0.25">
      <c r="A29" s="46" t="s">
        <v>54</v>
      </c>
      <c r="B29" s="201"/>
      <c r="C29" s="202"/>
      <c r="D29" s="201"/>
      <c r="E29" s="202"/>
      <c r="F29" s="201"/>
      <c r="G29" s="202"/>
      <c r="H29" s="201">
        <v>17.7</v>
      </c>
      <c r="I29" s="202"/>
      <c r="J29" s="201"/>
      <c r="K29" s="202"/>
      <c r="L29" s="201"/>
      <c r="M29" s="202"/>
      <c r="N29" s="201"/>
      <c r="O29" s="202"/>
    </row>
    <row r="30" spans="1:16" ht="23.25" customHeight="1" x14ac:dyDescent="0.25">
      <c r="A30" s="10" t="s">
        <v>111</v>
      </c>
      <c r="B30" s="201">
        <v>7.94</v>
      </c>
      <c r="C30" s="202"/>
      <c r="D30" s="201">
        <v>10</v>
      </c>
      <c r="E30" s="202"/>
      <c r="F30" s="201">
        <v>13.01</v>
      </c>
      <c r="G30" s="202"/>
      <c r="H30" s="201">
        <v>17.899999999999999</v>
      </c>
      <c r="I30" s="202"/>
      <c r="J30" s="201"/>
      <c r="K30" s="202"/>
      <c r="L30" s="201"/>
      <c r="M30" s="202"/>
      <c r="N30" s="201"/>
      <c r="O30" s="202"/>
      <c r="P30">
        <v>3</v>
      </c>
    </row>
    <row r="31" spans="1:16" ht="23.25" customHeight="1" x14ac:dyDescent="0.25">
      <c r="A31" s="10" t="s">
        <v>87</v>
      </c>
      <c r="B31" s="201"/>
      <c r="C31" s="202"/>
      <c r="D31" s="201"/>
      <c r="E31" s="202"/>
      <c r="F31" s="201"/>
      <c r="G31" s="202"/>
      <c r="H31" s="201">
        <v>16.03</v>
      </c>
      <c r="I31" s="202"/>
      <c r="J31" s="201"/>
      <c r="K31" s="202"/>
      <c r="L31" s="201"/>
      <c r="M31" s="202"/>
      <c r="N31" s="201"/>
      <c r="O31" s="202"/>
    </row>
    <row r="32" spans="1:16" ht="23.25" customHeight="1" x14ac:dyDescent="0.25">
      <c r="A32" s="10" t="s">
        <v>58</v>
      </c>
      <c r="B32" s="201"/>
      <c r="C32" s="202"/>
      <c r="D32" s="201"/>
      <c r="E32" s="202"/>
      <c r="F32" s="201"/>
      <c r="G32" s="202"/>
      <c r="H32" s="201">
        <v>16.34</v>
      </c>
      <c r="I32" s="202"/>
      <c r="J32" s="201"/>
      <c r="K32" s="202"/>
      <c r="L32" s="201"/>
      <c r="M32" s="202"/>
      <c r="N32" s="201"/>
      <c r="O32" s="202"/>
    </row>
    <row r="33" spans="1:16" ht="23.25" customHeight="1" x14ac:dyDescent="0.25">
      <c r="A33" s="10" t="s">
        <v>49</v>
      </c>
      <c r="B33" s="201"/>
      <c r="C33" s="202"/>
      <c r="D33" s="201"/>
      <c r="E33" s="202"/>
      <c r="F33" s="201"/>
      <c r="G33" s="202"/>
      <c r="H33" s="201">
        <v>16.059999999999999</v>
      </c>
      <c r="I33" s="202"/>
      <c r="J33" s="201"/>
      <c r="K33" s="202"/>
      <c r="L33" s="201"/>
      <c r="M33" s="202"/>
      <c r="N33" s="201"/>
      <c r="O33" s="202"/>
    </row>
    <row r="34" spans="1:16" ht="23.25" customHeight="1" x14ac:dyDescent="0.25">
      <c r="A34" s="10" t="s">
        <v>105</v>
      </c>
      <c r="B34" s="201">
        <v>9.1</v>
      </c>
      <c r="C34" s="202"/>
      <c r="D34" s="201"/>
      <c r="E34" s="202"/>
      <c r="F34" s="201"/>
      <c r="G34" s="202"/>
      <c r="H34" s="201"/>
      <c r="I34" s="202"/>
      <c r="J34" s="201"/>
      <c r="K34" s="202"/>
      <c r="L34" s="201"/>
      <c r="M34" s="202"/>
      <c r="N34" s="201"/>
      <c r="O34" s="202"/>
    </row>
    <row r="35" spans="1:16" ht="23.25" customHeight="1" x14ac:dyDescent="0.25">
      <c r="A35" s="10" t="s">
        <v>53</v>
      </c>
      <c r="B35" s="201">
        <v>9.94</v>
      </c>
      <c r="C35" s="202"/>
      <c r="D35" s="201">
        <v>12.85</v>
      </c>
      <c r="E35" s="202"/>
      <c r="F35" s="201">
        <v>15.86</v>
      </c>
      <c r="G35" s="202"/>
      <c r="H35" s="201">
        <v>16.010000000000002</v>
      </c>
      <c r="I35" s="202"/>
      <c r="J35" s="201"/>
      <c r="K35" s="202"/>
      <c r="L35" s="201"/>
      <c r="M35" s="202"/>
      <c r="N35" s="201"/>
      <c r="O35" s="202"/>
    </row>
    <row r="36" spans="1:16" ht="23.25" customHeight="1" x14ac:dyDescent="0.25">
      <c r="A36" s="10" t="s">
        <v>46</v>
      </c>
      <c r="B36" s="201">
        <v>9.15</v>
      </c>
      <c r="C36" s="202"/>
      <c r="D36" s="201">
        <v>12.67</v>
      </c>
      <c r="E36" s="202"/>
      <c r="F36" s="201"/>
      <c r="G36" s="202"/>
      <c r="H36" s="201"/>
      <c r="I36" s="202"/>
      <c r="J36" s="201"/>
      <c r="K36" s="202"/>
      <c r="L36" s="201"/>
      <c r="M36" s="202"/>
      <c r="N36" s="201"/>
      <c r="O36" s="202"/>
    </row>
    <row r="37" spans="1:16" ht="23.25" customHeight="1" x14ac:dyDescent="0.25">
      <c r="A37" s="10" t="s">
        <v>57</v>
      </c>
      <c r="B37" s="201">
        <v>8.44</v>
      </c>
      <c r="C37" s="202"/>
      <c r="D37" s="201">
        <v>12.87</v>
      </c>
      <c r="E37" s="202"/>
      <c r="F37" s="201">
        <v>14.29</v>
      </c>
      <c r="G37" s="202"/>
      <c r="H37" s="201">
        <v>16.079999999999998</v>
      </c>
      <c r="I37" s="202"/>
      <c r="J37" s="201"/>
      <c r="K37" s="202"/>
      <c r="L37" s="201"/>
      <c r="M37" s="202"/>
      <c r="N37" s="201"/>
      <c r="O37" s="202"/>
    </row>
    <row r="38" spans="1:16" ht="23.25" customHeight="1" x14ac:dyDescent="0.25">
      <c r="A38" s="10" t="s">
        <v>51</v>
      </c>
      <c r="B38" s="201">
        <v>7.03</v>
      </c>
      <c r="C38" s="202"/>
      <c r="D38" s="201">
        <v>12.99</v>
      </c>
      <c r="E38" s="202"/>
      <c r="F38" s="201"/>
      <c r="G38" s="202"/>
      <c r="H38" s="201"/>
      <c r="I38" s="202"/>
      <c r="J38" s="201"/>
      <c r="K38" s="202"/>
      <c r="L38" s="201"/>
      <c r="M38" s="202"/>
      <c r="N38" s="201"/>
      <c r="O38" s="202"/>
    </row>
    <row r="39" spans="1:16" ht="23.25" customHeight="1" x14ac:dyDescent="0.25">
      <c r="A39" s="10" t="s">
        <v>48</v>
      </c>
      <c r="B39" s="201">
        <v>7.1</v>
      </c>
      <c r="C39" s="202"/>
      <c r="D39" s="201">
        <v>12.3</v>
      </c>
      <c r="E39" s="202"/>
      <c r="F39" s="201">
        <v>13.4</v>
      </c>
      <c r="G39" s="202"/>
      <c r="H39" s="201">
        <v>18.329999999999998</v>
      </c>
      <c r="I39" s="202"/>
      <c r="J39" s="201"/>
      <c r="K39" s="202"/>
      <c r="L39" s="201"/>
      <c r="M39" s="202"/>
      <c r="N39" s="201"/>
      <c r="O39" s="202"/>
      <c r="P39">
        <v>2</v>
      </c>
    </row>
    <row r="40" spans="1:16" ht="23.25" customHeight="1" x14ac:dyDescent="0.25">
      <c r="A40" s="10" t="s">
        <v>47</v>
      </c>
      <c r="B40" s="201">
        <v>8.2799999999999994</v>
      </c>
      <c r="C40" s="202"/>
      <c r="D40" s="201">
        <v>11.3</v>
      </c>
      <c r="E40" s="202"/>
      <c r="F40" s="201">
        <v>13.5</v>
      </c>
      <c r="G40" s="202"/>
      <c r="H40" s="201">
        <v>16.5</v>
      </c>
      <c r="I40" s="202"/>
      <c r="J40" s="201"/>
      <c r="K40" s="202"/>
      <c r="L40" s="201"/>
      <c r="M40" s="202"/>
      <c r="N40" s="201"/>
      <c r="O40" s="202"/>
    </row>
  </sheetData>
  <mergeCells count="211">
    <mergeCell ref="B40:C40"/>
    <mergeCell ref="D40:E40"/>
    <mergeCell ref="F40:G40"/>
    <mergeCell ref="H40:I40"/>
    <mergeCell ref="J40:K40"/>
    <mergeCell ref="L40:M40"/>
    <mergeCell ref="N40:O40"/>
    <mergeCell ref="B39:C39"/>
    <mergeCell ref="D39:E39"/>
    <mergeCell ref="F39:G39"/>
    <mergeCell ref="H39:I39"/>
    <mergeCell ref="J39:K39"/>
    <mergeCell ref="L39:M39"/>
    <mergeCell ref="N39:O39"/>
    <mergeCell ref="B38:C38"/>
    <mergeCell ref="D38:E38"/>
    <mergeCell ref="F38:G38"/>
    <mergeCell ref="H38:I38"/>
    <mergeCell ref="J38:K38"/>
    <mergeCell ref="L38:M38"/>
    <mergeCell ref="N38:O38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5:C35"/>
    <mergeCell ref="D35:E35"/>
    <mergeCell ref="F35:G35"/>
    <mergeCell ref="H35:I35"/>
    <mergeCell ref="J35:K35"/>
    <mergeCell ref="L35:M35"/>
    <mergeCell ref="N35:O35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2:C32"/>
    <mergeCell ref="D32:E32"/>
    <mergeCell ref="F32:G32"/>
    <mergeCell ref="H32:I32"/>
    <mergeCell ref="J32:K32"/>
    <mergeCell ref="L32:M32"/>
    <mergeCell ref="N32:O32"/>
    <mergeCell ref="L26:M26"/>
    <mergeCell ref="N26:O26"/>
    <mergeCell ref="L25:M25"/>
    <mergeCell ref="N25:O25"/>
    <mergeCell ref="L31:M31"/>
    <mergeCell ref="N31:O31"/>
    <mergeCell ref="L30:M30"/>
    <mergeCell ref="N30:O30"/>
    <mergeCell ref="L28:M28"/>
    <mergeCell ref="N28:O28"/>
    <mergeCell ref="L29:M29"/>
    <mergeCell ref="N29:O29"/>
    <mergeCell ref="L27:M27"/>
    <mergeCell ref="N27:O27"/>
    <mergeCell ref="L24:M24"/>
    <mergeCell ref="N24:O24"/>
    <mergeCell ref="B31:C31"/>
    <mergeCell ref="D31:E31"/>
    <mergeCell ref="F31:G31"/>
    <mergeCell ref="H31:I31"/>
    <mergeCell ref="J31:K31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6:C26"/>
    <mergeCell ref="D26:E26"/>
    <mergeCell ref="F26:G26"/>
    <mergeCell ref="H26:I26"/>
    <mergeCell ref="J26:K26"/>
    <mergeCell ref="B25:C25"/>
    <mergeCell ref="D25:E25"/>
    <mergeCell ref="F25:G25"/>
    <mergeCell ref="H25:I25"/>
    <mergeCell ref="J25:K25"/>
    <mergeCell ref="J24:K24"/>
    <mergeCell ref="A23:C23"/>
    <mergeCell ref="B24:C24"/>
    <mergeCell ref="D24:E24"/>
    <mergeCell ref="F24:G24"/>
    <mergeCell ref="H24:I24"/>
    <mergeCell ref="B19:C19"/>
    <mergeCell ref="D19:E19"/>
    <mergeCell ref="F19:G19"/>
    <mergeCell ref="H19:I19"/>
    <mergeCell ref="J19:K19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A1:C1"/>
    <mergeCell ref="B2:C2"/>
    <mergeCell ref="D2:E2"/>
    <mergeCell ref="F2:G2"/>
    <mergeCell ref="H2:I2"/>
    <mergeCell ref="J2:K2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scale="79" orientation="landscape" r:id="rId1"/>
  <rowBreaks count="1" manualBreakCount="1">
    <brk id="2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view="pageBreakPreview" topLeftCell="A10" zoomScaleNormal="100" zoomScaleSheetLayoutView="100" workbookViewId="0">
      <selection activeCell="I31" sqref="I31"/>
    </sheetView>
  </sheetViews>
  <sheetFormatPr defaultRowHeight="15" x14ac:dyDescent="0.25"/>
  <cols>
    <col min="1" max="1" width="24.28515625" customWidth="1"/>
    <col min="2" max="2" width="27.140625" customWidth="1"/>
    <col min="3" max="3" width="14" customWidth="1"/>
    <col min="4" max="4" width="13.42578125" customWidth="1"/>
    <col min="5" max="5" width="35.42578125" customWidth="1"/>
    <col min="8" max="8" width="16.7109375" customWidth="1"/>
  </cols>
  <sheetData>
    <row r="1" spans="1:8" ht="14.45" customHeight="1" x14ac:dyDescent="0.25">
      <c r="A1" s="195" t="s">
        <v>136</v>
      </c>
      <c r="B1" s="196"/>
    </row>
    <row r="2" spans="1:8" ht="14.45" customHeight="1" x14ac:dyDescent="0.25">
      <c r="A2" s="195"/>
      <c r="B2" s="196"/>
    </row>
    <row r="3" spans="1:8" ht="18.75" customHeight="1" thickBot="1" x14ac:dyDescent="0.3">
      <c r="A3" s="195"/>
      <c r="B3" s="196"/>
      <c r="C3" s="160" t="s">
        <v>21</v>
      </c>
      <c r="D3" s="161" t="s">
        <v>81</v>
      </c>
      <c r="E3" s="161" t="s">
        <v>24</v>
      </c>
      <c r="F3" s="39" t="s">
        <v>26</v>
      </c>
      <c r="G3" s="39" t="s">
        <v>27</v>
      </c>
      <c r="H3" s="39" t="s">
        <v>28</v>
      </c>
    </row>
    <row r="4" spans="1:8" s="80" customFormat="1" ht="15.75" thickBot="1" x14ac:dyDescent="0.3">
      <c r="A4" s="76" t="s">
        <v>124</v>
      </c>
      <c r="B4" s="77"/>
      <c r="C4" s="78">
        <f>Беготня!C4</f>
        <v>24</v>
      </c>
      <c r="D4" s="78">
        <f>Суета!M4</f>
        <v>84</v>
      </c>
      <c r="E4" s="78">
        <f>'Рабочий и колхозница'!M4</f>
        <v>83</v>
      </c>
      <c r="F4" s="77">
        <f t="shared" ref="F4:F30" si="0">SUM(C4:E4)</f>
        <v>191</v>
      </c>
      <c r="G4" s="77"/>
      <c r="H4" s="79">
        <f>F4/MAX($F$4:$F$47)</f>
        <v>0.45047169811320753</v>
      </c>
    </row>
    <row r="5" spans="1:8" s="3" customFormat="1" ht="15.75" thickBot="1" x14ac:dyDescent="0.3">
      <c r="A5" s="81" t="s">
        <v>58</v>
      </c>
      <c r="B5" s="82"/>
      <c r="C5" s="78">
        <f>Беготня!C5</f>
        <v>0</v>
      </c>
      <c r="D5" s="78">
        <f>Суета!M5</f>
        <v>0</v>
      </c>
      <c r="E5" s="78">
        <f>'Рабочий и колхозница'!M5</f>
        <v>0</v>
      </c>
      <c r="F5" s="82">
        <f t="shared" si="0"/>
        <v>0</v>
      </c>
      <c r="G5" s="82"/>
      <c r="H5" s="79">
        <f t="shared" ref="H5:H47" si="1">F5/MAX($F$4:$F$47)</f>
        <v>0</v>
      </c>
    </row>
    <row r="6" spans="1:8" ht="15.75" thickBot="1" x14ac:dyDescent="0.3">
      <c r="A6" s="76" t="s">
        <v>44</v>
      </c>
      <c r="B6" s="77"/>
      <c r="C6" s="78">
        <f>Беготня!C6</f>
        <v>60</v>
      </c>
      <c r="D6" s="78">
        <f>Суета!M6</f>
        <v>182</v>
      </c>
      <c r="E6" s="78">
        <f>'Рабочий и колхозница'!M6</f>
        <v>141</v>
      </c>
      <c r="F6" s="77">
        <f t="shared" si="0"/>
        <v>383</v>
      </c>
      <c r="G6" s="77"/>
      <c r="H6" s="79">
        <f t="shared" si="1"/>
        <v>0.90330188679245282</v>
      </c>
    </row>
    <row r="7" spans="1:8" ht="15.75" thickBot="1" x14ac:dyDescent="0.3">
      <c r="A7" s="81" t="s">
        <v>52</v>
      </c>
      <c r="B7" s="82"/>
      <c r="C7" s="78">
        <f>Беготня!C7</f>
        <v>0</v>
      </c>
      <c r="D7" s="78">
        <f>Суета!M7</f>
        <v>0</v>
      </c>
      <c r="E7" s="78">
        <f>'Рабочий и колхозница'!M7</f>
        <v>0</v>
      </c>
      <c r="F7" s="82">
        <f t="shared" si="0"/>
        <v>0</v>
      </c>
      <c r="G7" s="82"/>
      <c r="H7" s="79">
        <f t="shared" si="1"/>
        <v>0</v>
      </c>
    </row>
    <row r="8" spans="1:8" ht="15.75" thickBot="1" x14ac:dyDescent="0.3">
      <c r="A8" t="s">
        <v>48</v>
      </c>
      <c r="B8" s="77"/>
      <c r="C8" s="78">
        <f>Беготня!C8</f>
        <v>33</v>
      </c>
      <c r="D8" s="78">
        <f>Суета!M8</f>
        <v>162</v>
      </c>
      <c r="E8" s="78">
        <f>'Рабочий и колхозница'!M8</f>
        <v>185</v>
      </c>
      <c r="F8" s="77">
        <f t="shared" si="0"/>
        <v>380</v>
      </c>
      <c r="G8" s="77"/>
      <c r="H8" s="79">
        <f t="shared" si="1"/>
        <v>0.89622641509433965</v>
      </c>
    </row>
    <row r="9" spans="1:8" ht="15.75" thickBot="1" x14ac:dyDescent="0.3">
      <c r="A9" t="s">
        <v>87</v>
      </c>
      <c r="B9" s="82"/>
      <c r="C9" s="78">
        <f>Беготня!C9</f>
        <v>0</v>
      </c>
      <c r="D9" s="78">
        <f>Суета!M9</f>
        <v>0</v>
      </c>
      <c r="E9" s="78">
        <f>'Рабочий и колхозница'!M9</f>
        <v>0</v>
      </c>
      <c r="F9" s="82">
        <f t="shared" si="0"/>
        <v>0</v>
      </c>
      <c r="G9" s="82"/>
      <c r="H9" s="79">
        <f t="shared" si="1"/>
        <v>0</v>
      </c>
    </row>
    <row r="10" spans="1:8" ht="15.75" thickBot="1" x14ac:dyDescent="0.3">
      <c r="A10" s="76" t="s">
        <v>134</v>
      </c>
      <c r="B10" s="77"/>
      <c r="C10" s="78">
        <f>Беготня!C10</f>
        <v>20</v>
      </c>
      <c r="D10" s="78">
        <f>Суета!M10</f>
        <v>128</v>
      </c>
      <c r="E10" s="78">
        <f>'Рабочий и колхозница'!M10</f>
        <v>84</v>
      </c>
      <c r="F10" s="77">
        <f t="shared" si="0"/>
        <v>232</v>
      </c>
      <c r="G10" s="77"/>
      <c r="H10" s="79">
        <f t="shared" si="1"/>
        <v>0.54716981132075471</v>
      </c>
    </row>
    <row r="11" spans="1:8" ht="15.75" thickBot="1" x14ac:dyDescent="0.3">
      <c r="A11" s="81" t="s">
        <v>135</v>
      </c>
      <c r="B11" s="82"/>
      <c r="C11" s="78">
        <f>Беготня!C11</f>
        <v>0</v>
      </c>
      <c r="D11" s="78">
        <f>Суета!M11</f>
        <v>0</v>
      </c>
      <c r="E11" s="78">
        <f>'Рабочий и колхозница'!M11</f>
        <v>0</v>
      </c>
      <c r="F11" s="82">
        <f t="shared" si="0"/>
        <v>0</v>
      </c>
      <c r="G11" s="82"/>
      <c r="H11" s="79">
        <f t="shared" si="1"/>
        <v>0</v>
      </c>
    </row>
    <row r="12" spans="1:8" ht="15.75" thickBot="1" x14ac:dyDescent="0.3">
      <c r="A12" s="24" t="s">
        <v>88</v>
      </c>
      <c r="B12" s="77"/>
      <c r="C12" s="78">
        <f>Беготня!C12</f>
        <v>22</v>
      </c>
      <c r="D12" s="78">
        <f>Суета!M12</f>
        <v>125</v>
      </c>
      <c r="E12" s="78">
        <f>'Рабочий и колхозница'!M12</f>
        <v>174</v>
      </c>
      <c r="F12" s="77">
        <f t="shared" si="0"/>
        <v>321</v>
      </c>
      <c r="G12" s="77"/>
      <c r="H12" s="79">
        <f t="shared" si="1"/>
        <v>0.75707547169811318</v>
      </c>
    </row>
    <row r="13" spans="1:8" ht="15.75" thickBot="1" x14ac:dyDescent="0.3">
      <c r="A13" s="43" t="s">
        <v>57</v>
      </c>
      <c r="B13" s="82"/>
      <c r="C13" s="78">
        <f>Беготня!C13</f>
        <v>0</v>
      </c>
      <c r="D13" s="78">
        <f>Суета!M13</f>
        <v>0</v>
      </c>
      <c r="E13" s="78">
        <f>'Рабочий и колхозница'!M13</f>
        <v>0</v>
      </c>
      <c r="F13" s="82">
        <f t="shared" si="0"/>
        <v>0</v>
      </c>
      <c r="G13" s="82"/>
      <c r="H13" s="79">
        <f t="shared" si="1"/>
        <v>0</v>
      </c>
    </row>
    <row r="14" spans="1:8" ht="15.75" thickBot="1" x14ac:dyDescent="0.3">
      <c r="A14" s="76" t="s">
        <v>105</v>
      </c>
      <c r="B14" s="77"/>
      <c r="C14" s="78">
        <f>Беготня!C14</f>
        <v>19</v>
      </c>
      <c r="D14" s="78">
        <f>Суета!M14</f>
        <v>85</v>
      </c>
      <c r="E14" s="78">
        <f>'Рабочий и колхозница'!M14</f>
        <v>77</v>
      </c>
      <c r="F14" s="77">
        <f t="shared" si="0"/>
        <v>181</v>
      </c>
      <c r="G14" s="77"/>
      <c r="H14" s="79">
        <f t="shared" si="1"/>
        <v>0.42688679245283018</v>
      </c>
    </row>
    <row r="15" spans="1:8" ht="15.75" thickBot="1" x14ac:dyDescent="0.3">
      <c r="A15" s="81" t="s">
        <v>72</v>
      </c>
      <c r="B15" s="82"/>
      <c r="C15" s="78">
        <f>Беготня!C15</f>
        <v>0</v>
      </c>
      <c r="D15" s="78">
        <f>Суета!M15</f>
        <v>0</v>
      </c>
      <c r="E15" s="78">
        <f>'Рабочий и колхозница'!M15</f>
        <v>0</v>
      </c>
      <c r="F15" s="82">
        <f t="shared" si="0"/>
        <v>0</v>
      </c>
      <c r="G15" s="82"/>
      <c r="H15" s="79">
        <f t="shared" si="1"/>
        <v>0</v>
      </c>
    </row>
    <row r="16" spans="1:8" ht="15.75" thickBot="1" x14ac:dyDescent="0.3">
      <c r="A16" s="76" t="s">
        <v>53</v>
      </c>
      <c r="B16" s="77"/>
      <c r="C16" s="78">
        <f>Беготня!C16</f>
        <v>42</v>
      </c>
      <c r="D16" s="78">
        <f>Суета!M16</f>
        <v>105</v>
      </c>
      <c r="E16" s="78">
        <f>'Рабочий и колхозница'!M16</f>
        <v>101</v>
      </c>
      <c r="F16" s="77">
        <f t="shared" si="0"/>
        <v>248</v>
      </c>
      <c r="G16" s="77"/>
      <c r="H16" s="79">
        <f t="shared" si="1"/>
        <v>0.58490566037735847</v>
      </c>
    </row>
    <row r="17" spans="1:8" ht="15.75" thickBot="1" x14ac:dyDescent="0.3">
      <c r="A17" s="81" t="s">
        <v>114</v>
      </c>
      <c r="B17" s="82"/>
      <c r="C17" s="78">
        <f>Беготня!C17</f>
        <v>0</v>
      </c>
      <c r="D17" s="78">
        <f>Суета!M17</f>
        <v>0</v>
      </c>
      <c r="E17" s="78">
        <f>'Рабочий и колхозница'!M17</f>
        <v>0</v>
      </c>
      <c r="F17" s="82">
        <f t="shared" si="0"/>
        <v>0</v>
      </c>
      <c r="G17" s="82"/>
      <c r="H17" s="79">
        <f t="shared" si="1"/>
        <v>0</v>
      </c>
    </row>
    <row r="18" spans="1:8" ht="15.75" thickBot="1" x14ac:dyDescent="0.3">
      <c r="A18" s="24" t="s">
        <v>59</v>
      </c>
      <c r="B18" s="77"/>
      <c r="C18" s="78">
        <f>Беготня!C18</f>
        <v>24</v>
      </c>
      <c r="D18" s="78">
        <f>Суета!M18</f>
        <v>98</v>
      </c>
      <c r="E18" s="78">
        <f>'Рабочий и колхозница'!M18</f>
        <v>110</v>
      </c>
      <c r="F18" s="77">
        <f t="shared" si="0"/>
        <v>232</v>
      </c>
      <c r="G18" s="77"/>
      <c r="H18" s="79">
        <f t="shared" si="1"/>
        <v>0.54716981132075471</v>
      </c>
    </row>
    <row r="19" spans="1:8" ht="15.75" thickBot="1" x14ac:dyDescent="0.3">
      <c r="A19" s="24" t="s">
        <v>113</v>
      </c>
      <c r="B19" s="82"/>
      <c r="C19" s="78">
        <f>Беготня!C19</f>
        <v>0</v>
      </c>
      <c r="D19" s="78">
        <f>Суета!M19</f>
        <v>0</v>
      </c>
      <c r="E19" s="78">
        <f>'Рабочий и колхозница'!M19</f>
        <v>0</v>
      </c>
      <c r="F19" s="82">
        <f t="shared" si="0"/>
        <v>0</v>
      </c>
      <c r="G19" s="82"/>
      <c r="H19" s="79">
        <f t="shared" si="1"/>
        <v>0</v>
      </c>
    </row>
    <row r="20" spans="1:8" ht="15.75" thickBot="1" x14ac:dyDescent="0.3">
      <c r="A20" s="76" t="s">
        <v>102</v>
      </c>
      <c r="B20" s="77"/>
      <c r="C20" s="78">
        <f>Беготня!C20</f>
        <v>35</v>
      </c>
      <c r="D20" s="78">
        <f>Суета!M20</f>
        <v>123</v>
      </c>
      <c r="E20" s="78">
        <f>'Рабочий и колхозница'!M20</f>
        <v>131</v>
      </c>
      <c r="F20" s="77">
        <f t="shared" si="0"/>
        <v>289</v>
      </c>
      <c r="G20" s="77"/>
      <c r="H20" s="79">
        <f t="shared" si="1"/>
        <v>0.68160377358490565</v>
      </c>
    </row>
    <row r="21" spans="1:8" ht="15.75" thickBot="1" x14ac:dyDescent="0.3">
      <c r="A21" s="81" t="s">
        <v>76</v>
      </c>
      <c r="B21" s="82"/>
      <c r="C21" s="78">
        <f>Беготня!C21</f>
        <v>0</v>
      </c>
      <c r="D21" s="78">
        <f>Суета!M21</f>
        <v>0</v>
      </c>
      <c r="E21" s="78">
        <f>'Рабочий и колхозница'!M21</f>
        <v>0</v>
      </c>
      <c r="F21" s="82">
        <f t="shared" si="0"/>
        <v>0</v>
      </c>
      <c r="G21" s="82"/>
      <c r="H21" s="79">
        <f t="shared" si="1"/>
        <v>0</v>
      </c>
    </row>
    <row r="22" spans="1:8" ht="15.75" thickBot="1" x14ac:dyDescent="0.3">
      <c r="A22" s="132" t="s">
        <v>80</v>
      </c>
      <c r="B22" s="77"/>
      <c r="C22" s="78">
        <f>Беготня!C22</f>
        <v>48</v>
      </c>
      <c r="D22" s="78">
        <f>Суета!M22</f>
        <v>195</v>
      </c>
      <c r="E22" s="78">
        <f>'Рабочий и колхозница'!M22</f>
        <v>181</v>
      </c>
      <c r="F22" s="77">
        <f t="shared" si="0"/>
        <v>424</v>
      </c>
      <c r="G22" s="127">
        <v>1</v>
      </c>
      <c r="H22" s="162">
        <f t="shared" si="1"/>
        <v>1</v>
      </c>
    </row>
    <row r="23" spans="1:8" ht="15.75" thickBot="1" x14ac:dyDescent="0.3">
      <c r="A23" s="133" t="s">
        <v>79</v>
      </c>
      <c r="B23" s="82"/>
      <c r="C23" s="78">
        <f>Беготня!C23</f>
        <v>0</v>
      </c>
      <c r="D23" s="78">
        <f>Суета!M23</f>
        <v>0</v>
      </c>
      <c r="E23" s="78">
        <f>'Рабочий и колхозница'!M23</f>
        <v>0</v>
      </c>
      <c r="F23" s="82">
        <f t="shared" si="0"/>
        <v>0</v>
      </c>
      <c r="G23" s="82"/>
      <c r="H23" s="79">
        <f t="shared" si="1"/>
        <v>0</v>
      </c>
    </row>
    <row r="24" spans="1:8" ht="15.75" thickBot="1" x14ac:dyDescent="0.3">
      <c r="A24" s="114" t="s">
        <v>100</v>
      </c>
      <c r="B24" s="77"/>
      <c r="C24" s="78">
        <f>Беготня!C24</f>
        <v>31</v>
      </c>
      <c r="D24" s="78">
        <f>Суета!M24</f>
        <v>81</v>
      </c>
      <c r="E24" s="78">
        <f>'Рабочий и колхозница'!M24</f>
        <v>92</v>
      </c>
      <c r="F24" s="77">
        <f t="shared" si="0"/>
        <v>204</v>
      </c>
      <c r="G24" s="77"/>
      <c r="H24" s="79">
        <f t="shared" si="1"/>
        <v>0.48113207547169812</v>
      </c>
    </row>
    <row r="25" spans="1:8" ht="15.75" thickBot="1" x14ac:dyDescent="0.3">
      <c r="A25" s="81" t="s">
        <v>98</v>
      </c>
      <c r="B25" s="82"/>
      <c r="C25" s="78">
        <f>Беготня!C25</f>
        <v>0</v>
      </c>
      <c r="D25" s="78">
        <f>Суета!M25</f>
        <v>0</v>
      </c>
      <c r="E25" s="78">
        <f>'Рабочий и колхозница'!M25</f>
        <v>0</v>
      </c>
      <c r="F25" s="82">
        <f t="shared" si="0"/>
        <v>0</v>
      </c>
      <c r="G25" s="82"/>
      <c r="H25" s="79">
        <f t="shared" si="1"/>
        <v>0</v>
      </c>
    </row>
    <row r="26" spans="1:8" ht="15.75" thickBot="1" x14ac:dyDescent="0.3">
      <c r="A26" s="76" t="s">
        <v>73</v>
      </c>
      <c r="B26" s="77"/>
      <c r="C26" s="78">
        <f>Беготня!C26</f>
        <v>35</v>
      </c>
      <c r="D26" s="78">
        <f>Суета!M26</f>
        <v>139</v>
      </c>
      <c r="E26" s="78">
        <f>'Рабочий и колхозница'!M26</f>
        <v>145</v>
      </c>
      <c r="F26" s="77">
        <f t="shared" si="0"/>
        <v>319</v>
      </c>
      <c r="G26" s="77"/>
      <c r="H26" s="79">
        <f t="shared" si="1"/>
        <v>0.75235849056603776</v>
      </c>
    </row>
    <row r="27" spans="1:8" ht="15.75" thickBot="1" x14ac:dyDescent="0.3">
      <c r="A27" s="118" t="s">
        <v>54</v>
      </c>
      <c r="B27" s="82"/>
      <c r="C27" s="78">
        <f>Беготня!C27</f>
        <v>0</v>
      </c>
      <c r="D27" s="78">
        <f>Суета!M27</f>
        <v>0</v>
      </c>
      <c r="E27" s="78">
        <f>'Рабочий и колхозница'!M27</f>
        <v>0</v>
      </c>
      <c r="F27" s="82">
        <f t="shared" si="0"/>
        <v>0</v>
      </c>
      <c r="G27" s="82"/>
      <c r="H27" s="79">
        <f t="shared" si="1"/>
        <v>0</v>
      </c>
    </row>
    <row r="28" spans="1:8" ht="15.75" thickBot="1" x14ac:dyDescent="0.3">
      <c r="A28" s="115" t="s">
        <v>111</v>
      </c>
      <c r="B28" s="75"/>
      <c r="C28" s="78">
        <f>Беготня!C28</f>
        <v>33</v>
      </c>
      <c r="D28" s="78">
        <f>Суета!M28</f>
        <v>134</v>
      </c>
      <c r="E28" s="78">
        <f>'Рабочий и колхозница'!M28</f>
        <v>113</v>
      </c>
      <c r="F28" s="75">
        <f t="shared" si="0"/>
        <v>280</v>
      </c>
      <c r="G28" s="75"/>
      <c r="H28" s="79">
        <f t="shared" si="1"/>
        <v>0.660377358490566</v>
      </c>
    </row>
    <row r="29" spans="1:8" ht="15.75" thickBot="1" x14ac:dyDescent="0.3">
      <c r="A29" s="116" t="s">
        <v>96</v>
      </c>
      <c r="B29" s="39"/>
      <c r="C29" s="78">
        <f>Беготня!C29</f>
        <v>0</v>
      </c>
      <c r="D29" s="78">
        <f>Суета!M29</f>
        <v>0</v>
      </c>
      <c r="E29" s="78">
        <f>'Рабочий и колхозница'!M29</f>
        <v>0</v>
      </c>
      <c r="F29" s="39">
        <f t="shared" si="0"/>
        <v>0</v>
      </c>
      <c r="G29" s="39"/>
      <c r="H29" s="79">
        <f t="shared" si="1"/>
        <v>0</v>
      </c>
    </row>
    <row r="30" spans="1:8" ht="15.75" thickBot="1" x14ac:dyDescent="0.3">
      <c r="A30" s="168" t="s">
        <v>78</v>
      </c>
      <c r="B30" s="77"/>
      <c r="C30" s="78">
        <f>Беготня!C30</f>
        <v>44</v>
      </c>
      <c r="D30" s="78">
        <f>Суета!M30</f>
        <v>182</v>
      </c>
      <c r="E30" s="78">
        <f>'Рабочий и колхозница'!M30</f>
        <v>167</v>
      </c>
      <c r="F30" s="77">
        <f t="shared" si="0"/>
        <v>393</v>
      </c>
      <c r="G30" s="134">
        <v>3</v>
      </c>
      <c r="H30" s="167">
        <f t="shared" si="1"/>
        <v>0.92688679245283023</v>
      </c>
    </row>
    <row r="31" spans="1:8" ht="15.75" thickBot="1" x14ac:dyDescent="0.3">
      <c r="A31" s="169" t="s">
        <v>70</v>
      </c>
      <c r="B31" s="3"/>
      <c r="C31" s="78">
        <f>Беготня!C31</f>
        <v>0</v>
      </c>
      <c r="D31" s="78">
        <f>Суета!M31</f>
        <v>0</v>
      </c>
      <c r="E31" s="78">
        <f>'Рабочий и колхозница'!M31</f>
        <v>0</v>
      </c>
      <c r="F31" s="77">
        <f t="shared" ref="F31:F47" si="2">SUM(C31:E31)</f>
        <v>0</v>
      </c>
      <c r="G31" s="3"/>
      <c r="H31" s="79">
        <f t="shared" si="1"/>
        <v>0</v>
      </c>
    </row>
    <row r="32" spans="1:8" ht="15.75" thickBot="1" x14ac:dyDescent="0.3">
      <c r="A32" s="165" t="s">
        <v>46</v>
      </c>
      <c r="B32" s="80"/>
      <c r="C32" s="78">
        <f>Беготня!C32</f>
        <v>34</v>
      </c>
      <c r="D32" s="78">
        <f>Суета!M32</f>
        <v>181</v>
      </c>
      <c r="E32" s="78">
        <f>'Рабочий и колхозница'!M32</f>
        <v>202</v>
      </c>
      <c r="F32" s="77">
        <f t="shared" si="2"/>
        <v>417</v>
      </c>
      <c r="G32" s="163">
        <v>2</v>
      </c>
      <c r="H32" s="164">
        <f t="shared" si="1"/>
        <v>0.98349056603773588</v>
      </c>
    </row>
    <row r="33" spans="1:8" ht="15.75" thickBot="1" x14ac:dyDescent="0.3">
      <c r="A33" s="166" t="s">
        <v>94</v>
      </c>
      <c r="B33" s="3"/>
      <c r="C33" s="78">
        <f>Беготня!C33</f>
        <v>0</v>
      </c>
      <c r="D33" s="78">
        <f>Суета!M33</f>
        <v>0</v>
      </c>
      <c r="E33" s="78">
        <f>'Рабочий и колхозница'!M33</f>
        <v>0</v>
      </c>
      <c r="F33" s="77">
        <f t="shared" si="2"/>
        <v>0</v>
      </c>
      <c r="G33" s="3"/>
      <c r="H33" s="79">
        <f t="shared" si="1"/>
        <v>0</v>
      </c>
    </row>
    <row r="34" spans="1:8" ht="15.75" thickBot="1" x14ac:dyDescent="0.3">
      <c r="A34" s="92" t="s">
        <v>56</v>
      </c>
      <c r="B34" s="80"/>
      <c r="C34" s="78">
        <f>Беготня!C34</f>
        <v>38</v>
      </c>
      <c r="D34" s="78">
        <f>Суета!M34</f>
        <v>127</v>
      </c>
      <c r="E34" s="78">
        <f>'Рабочий и колхозница'!M34</f>
        <v>136</v>
      </c>
      <c r="F34" s="77">
        <f t="shared" si="2"/>
        <v>301</v>
      </c>
      <c r="G34" s="80"/>
      <c r="H34" s="79">
        <f t="shared" si="1"/>
        <v>0.70990566037735847</v>
      </c>
    </row>
    <row r="35" spans="1:8" ht="15.75" thickBot="1" x14ac:dyDescent="0.3">
      <c r="A35" s="118" t="s">
        <v>75</v>
      </c>
      <c r="B35" s="3"/>
      <c r="C35" s="78">
        <f>Беготня!C35</f>
        <v>0</v>
      </c>
      <c r="D35" s="78">
        <f>Суета!M35</f>
        <v>0</v>
      </c>
      <c r="E35" s="78">
        <f>'Рабочий и колхозница'!M35</f>
        <v>0</v>
      </c>
      <c r="F35" s="77">
        <f t="shared" si="2"/>
        <v>0</v>
      </c>
      <c r="G35" s="3"/>
      <c r="H35" s="79">
        <f t="shared" si="1"/>
        <v>0</v>
      </c>
    </row>
    <row r="36" spans="1:8" ht="15.75" thickBot="1" x14ac:dyDescent="0.3">
      <c r="A36" s="114" t="s">
        <v>49</v>
      </c>
      <c r="B36" s="80"/>
      <c r="C36" s="78">
        <f>Беготня!C36</f>
        <v>34</v>
      </c>
      <c r="D36" s="78">
        <f>Суета!M36</f>
        <v>202</v>
      </c>
      <c r="E36" s="78">
        <f>'Рабочий и колхозница'!M36</f>
        <v>153</v>
      </c>
      <c r="F36" s="77">
        <f t="shared" si="2"/>
        <v>389</v>
      </c>
      <c r="G36" s="80"/>
      <c r="H36" s="79">
        <f t="shared" si="1"/>
        <v>0.91745283018867929</v>
      </c>
    </row>
    <row r="37" spans="1:8" ht="15.75" thickBot="1" x14ac:dyDescent="0.3">
      <c r="A37" s="124" t="s">
        <v>47</v>
      </c>
      <c r="B37" s="3"/>
      <c r="C37" s="78">
        <f>Беготня!C37</f>
        <v>0</v>
      </c>
      <c r="D37" s="78">
        <f>Суета!M37</f>
        <v>0</v>
      </c>
      <c r="E37" s="78">
        <f>'Рабочий и колхозница'!M37</f>
        <v>0</v>
      </c>
      <c r="F37" s="77">
        <f t="shared" si="2"/>
        <v>0</v>
      </c>
      <c r="G37" s="3"/>
      <c r="H37" s="79">
        <f t="shared" si="1"/>
        <v>0</v>
      </c>
    </row>
    <row r="38" spans="1:8" ht="15.75" thickBot="1" x14ac:dyDescent="0.3">
      <c r="A38" s="122" t="s">
        <v>45</v>
      </c>
      <c r="B38" s="80"/>
      <c r="C38" s="78">
        <f>Беготня!C38</f>
        <v>38</v>
      </c>
      <c r="D38" s="78">
        <f>Суета!M38</f>
        <v>122</v>
      </c>
      <c r="E38" s="78">
        <f>'Рабочий и колхозница'!M38</f>
        <v>127</v>
      </c>
      <c r="F38" s="77">
        <f t="shared" si="2"/>
        <v>287</v>
      </c>
      <c r="G38" s="80"/>
      <c r="H38" s="79">
        <f t="shared" si="1"/>
        <v>0.67688679245283023</v>
      </c>
    </row>
    <row r="39" spans="1:8" ht="15.75" thickBot="1" x14ac:dyDescent="0.3">
      <c r="A39" s="81" t="s">
        <v>71</v>
      </c>
      <c r="B39" s="3"/>
      <c r="C39" s="78">
        <f>Беготня!C39</f>
        <v>0</v>
      </c>
      <c r="D39" s="78">
        <f>Суета!M39</f>
        <v>0</v>
      </c>
      <c r="E39" s="78">
        <f>'Рабочий и колхозница'!M39</f>
        <v>0</v>
      </c>
      <c r="F39" s="77">
        <f t="shared" si="2"/>
        <v>0</v>
      </c>
      <c r="G39" s="3"/>
      <c r="H39" s="79">
        <f t="shared" si="1"/>
        <v>0</v>
      </c>
    </row>
    <row r="40" spans="1:8" ht="15.75" thickBot="1" x14ac:dyDescent="0.3">
      <c r="A40" s="76" t="s">
        <v>50</v>
      </c>
      <c r="B40" s="80"/>
      <c r="C40" s="78">
        <f>Беготня!C40</f>
        <v>24</v>
      </c>
      <c r="D40" s="78">
        <f>Суета!M40</f>
        <v>106</v>
      </c>
      <c r="E40" s="78">
        <f>'Рабочий и колхозница'!M40</f>
        <v>131</v>
      </c>
      <c r="F40" s="77">
        <f t="shared" si="2"/>
        <v>261</v>
      </c>
      <c r="G40" s="80"/>
      <c r="H40" s="79">
        <f t="shared" si="1"/>
        <v>0.61556603773584906</v>
      </c>
    </row>
    <row r="41" spans="1:8" ht="15.75" thickBot="1" x14ac:dyDescent="0.3">
      <c r="A41" s="118" t="s">
        <v>51</v>
      </c>
      <c r="B41" s="3"/>
      <c r="C41" s="78">
        <f>Беготня!C41</f>
        <v>0</v>
      </c>
      <c r="D41" s="78">
        <f>Суета!M41</f>
        <v>0</v>
      </c>
      <c r="E41" s="78">
        <f>'Рабочий и колхозница'!M41</f>
        <v>0</v>
      </c>
      <c r="F41" s="77">
        <f t="shared" si="2"/>
        <v>0</v>
      </c>
      <c r="G41" s="3"/>
      <c r="H41" s="79">
        <f t="shared" si="1"/>
        <v>0</v>
      </c>
    </row>
    <row r="42" spans="1:8" ht="15.75" thickBot="1" x14ac:dyDescent="0.3">
      <c r="A42" s="76" t="s">
        <v>116</v>
      </c>
      <c r="B42" s="80"/>
      <c r="C42" s="78">
        <f>Беготня!C42</f>
        <v>19</v>
      </c>
      <c r="D42" s="78">
        <f>Суета!M42</f>
        <v>33.5</v>
      </c>
      <c r="E42" s="78">
        <f>'Рабочий и колхозница'!M42</f>
        <v>35</v>
      </c>
      <c r="F42" s="77">
        <f t="shared" si="2"/>
        <v>87.5</v>
      </c>
      <c r="G42" s="80"/>
      <c r="H42" s="79">
        <f t="shared" si="1"/>
        <v>0.20636792452830188</v>
      </c>
    </row>
    <row r="43" spans="1:8" ht="15.75" thickBot="1" x14ac:dyDescent="0.3">
      <c r="A43" s="81" t="s">
        <v>112</v>
      </c>
      <c r="B43" s="3"/>
      <c r="C43" s="78">
        <f>Беготня!C43</f>
        <v>0</v>
      </c>
      <c r="D43" s="78">
        <f>Суета!M43</f>
        <v>0</v>
      </c>
      <c r="E43" s="78">
        <f>'Рабочий и колхозница'!M43</f>
        <v>0</v>
      </c>
      <c r="F43" s="77">
        <f t="shared" si="2"/>
        <v>0</v>
      </c>
      <c r="G43" s="3"/>
      <c r="H43" s="79">
        <f t="shared" si="1"/>
        <v>0</v>
      </c>
    </row>
    <row r="44" spans="1:8" ht="15.75" thickBot="1" x14ac:dyDescent="0.3">
      <c r="A44" s="92" t="s">
        <v>68</v>
      </c>
      <c r="B44" s="80"/>
      <c r="C44" s="78">
        <f>Беготня!C44</f>
        <v>30</v>
      </c>
      <c r="D44" s="78">
        <f>Суета!M44</f>
        <v>105</v>
      </c>
      <c r="E44" s="78">
        <f>'Рабочий и колхозница'!M44</f>
        <v>146</v>
      </c>
      <c r="F44" s="77">
        <f t="shared" si="2"/>
        <v>281</v>
      </c>
      <c r="G44" s="80"/>
      <c r="H44" s="79">
        <f t="shared" si="1"/>
        <v>0.66273584905660377</v>
      </c>
    </row>
    <row r="45" spans="1:8" ht="15.75" thickBot="1" x14ac:dyDescent="0.3">
      <c r="A45" s="95" t="s">
        <v>69</v>
      </c>
      <c r="B45" s="3"/>
      <c r="C45" s="78">
        <f>Беготня!C45</f>
        <v>0</v>
      </c>
      <c r="D45" s="78">
        <f>Суета!M45</f>
        <v>0</v>
      </c>
      <c r="E45" s="78">
        <f>'Рабочий и колхозница'!M45</f>
        <v>0</v>
      </c>
      <c r="F45" s="77">
        <f t="shared" si="2"/>
        <v>0</v>
      </c>
      <c r="G45" s="3"/>
      <c r="H45" s="79">
        <f t="shared" si="1"/>
        <v>0</v>
      </c>
    </row>
    <row r="46" spans="1:8" ht="15.75" thickBot="1" x14ac:dyDescent="0.3">
      <c r="A46" s="75" t="s">
        <v>122</v>
      </c>
      <c r="C46" s="78">
        <f>Беготня!C46</f>
        <v>18</v>
      </c>
      <c r="D46" s="78">
        <f>Суета!M46</f>
        <v>0</v>
      </c>
      <c r="E46" s="78">
        <f>'Рабочий и колхозница'!M46</f>
        <v>0</v>
      </c>
      <c r="F46" s="77">
        <f t="shared" si="2"/>
        <v>18</v>
      </c>
      <c r="H46" s="79">
        <f t="shared" si="1"/>
        <v>4.2452830188679243E-2</v>
      </c>
    </row>
    <row r="47" spans="1:8" x14ac:dyDescent="0.25">
      <c r="A47" s="24" t="s">
        <v>123</v>
      </c>
      <c r="C47" s="78">
        <f>Беготня!C47</f>
        <v>0</v>
      </c>
      <c r="D47" s="78">
        <f>Суета!M47</f>
        <v>0</v>
      </c>
      <c r="E47" s="78">
        <f>'Рабочий и колхозница'!M47</f>
        <v>0</v>
      </c>
      <c r="F47" s="77">
        <f t="shared" si="2"/>
        <v>0</v>
      </c>
      <c r="H47" s="79">
        <f t="shared" si="1"/>
        <v>0</v>
      </c>
    </row>
  </sheetData>
  <mergeCells count="1">
    <mergeCell ref="A1:B3"/>
  </mergeCells>
  <pageMargins left="0.7" right="0.7" top="0.75" bottom="0.75" header="0.3" footer="0.3"/>
  <pageSetup paperSize="9" scale="6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4" workbookViewId="0">
      <selection activeCell="N4" sqref="N4"/>
    </sheetView>
  </sheetViews>
  <sheetFormatPr defaultRowHeight="15" x14ac:dyDescent="0.25"/>
  <cols>
    <col min="1" max="1" width="21.42578125" bestFit="1" customWidth="1"/>
    <col min="2" max="2" width="4" bestFit="1" customWidth="1"/>
    <col min="3" max="3" width="2" bestFit="1" customWidth="1"/>
    <col min="4" max="4" width="8.140625" bestFit="1" customWidth="1"/>
    <col min="5" max="5" width="21.42578125" bestFit="1" customWidth="1"/>
    <col min="6" max="6" width="5" bestFit="1" customWidth="1"/>
    <col min="7" max="7" width="2" bestFit="1" customWidth="1"/>
    <col min="8" max="8" width="8.140625" bestFit="1" customWidth="1"/>
    <col min="9" max="9" width="21.42578125" bestFit="1" customWidth="1"/>
    <col min="10" max="10" width="3" bestFit="1" customWidth="1"/>
    <col min="11" max="11" width="12" bestFit="1" customWidth="1"/>
    <col min="12" max="12" width="2" bestFit="1" customWidth="1"/>
    <col min="13" max="13" width="8.140625" bestFit="1" customWidth="1"/>
  </cols>
  <sheetData>
    <row r="1" spans="1:17" ht="15.75" thickBot="1" x14ac:dyDescent="0.3">
      <c r="B1" t="s">
        <v>138</v>
      </c>
      <c r="F1" t="s">
        <v>81</v>
      </c>
      <c r="J1" t="s">
        <v>139</v>
      </c>
    </row>
    <row r="2" spans="1:17" ht="15.75" thickBot="1" x14ac:dyDescent="0.3">
      <c r="A2" s="139" t="s">
        <v>124</v>
      </c>
      <c r="B2" s="77">
        <v>83</v>
      </c>
      <c r="C2" s="77"/>
      <c r="D2" s="79">
        <v>0.41089108910891087</v>
      </c>
      <c r="E2" s="76" t="s">
        <v>124</v>
      </c>
      <c r="F2" s="77">
        <v>84</v>
      </c>
      <c r="G2" s="77"/>
      <c r="H2" s="84">
        <v>0.41584158415841582</v>
      </c>
      <c r="I2" s="139" t="s">
        <v>124</v>
      </c>
      <c r="J2" s="60">
        <v>24</v>
      </c>
      <c r="K2" s="24">
        <v>0.2</v>
      </c>
      <c r="L2" s="24"/>
      <c r="M2" s="25">
        <v>0.43000000000000005</v>
      </c>
      <c r="N2">
        <f>B2+F2+J2</f>
        <v>191</v>
      </c>
      <c r="P2" s="85">
        <f>D2+H2+M2</f>
        <v>1.2567326732673267</v>
      </c>
    </row>
    <row r="3" spans="1:17" ht="15.75" thickBot="1" x14ac:dyDescent="0.3">
      <c r="A3" s="140" t="s">
        <v>58</v>
      </c>
      <c r="B3" s="82">
        <v>0</v>
      </c>
      <c r="C3" s="82"/>
      <c r="D3" s="79">
        <v>0</v>
      </c>
      <c r="E3" s="81" t="s">
        <v>58</v>
      </c>
      <c r="F3" s="82">
        <v>0</v>
      </c>
      <c r="G3" s="82"/>
      <c r="H3" s="84">
        <v>0</v>
      </c>
      <c r="I3" s="140" t="s">
        <v>58</v>
      </c>
      <c r="K3" s="24">
        <v>0</v>
      </c>
      <c r="L3" s="24"/>
      <c r="M3" s="25">
        <v>0</v>
      </c>
      <c r="N3">
        <f t="shared" ref="N3:N45" si="0">B3+F3+J3</f>
        <v>0</v>
      </c>
      <c r="P3" s="85">
        <f t="shared" ref="P3:P45" si="1">D3+H3+M3</f>
        <v>0</v>
      </c>
    </row>
    <row r="4" spans="1:17" ht="15.75" thickBot="1" x14ac:dyDescent="0.3">
      <c r="A4" s="76" t="s">
        <v>44</v>
      </c>
      <c r="B4" s="77">
        <v>141</v>
      </c>
      <c r="C4" s="77"/>
      <c r="D4" s="79">
        <v>0.69801980198019797</v>
      </c>
      <c r="E4" s="135" t="s">
        <v>44</v>
      </c>
      <c r="F4" s="134">
        <v>182</v>
      </c>
      <c r="G4" s="134">
        <v>3</v>
      </c>
      <c r="H4" s="84">
        <v>0.90099009900990101</v>
      </c>
      <c r="I4" s="132" t="s">
        <v>44</v>
      </c>
      <c r="J4" s="60">
        <v>60</v>
      </c>
      <c r="K4" s="24">
        <v>0.46511627906976744</v>
      </c>
      <c r="L4" s="100">
        <v>1</v>
      </c>
      <c r="M4" s="25">
        <v>1</v>
      </c>
      <c r="N4">
        <f t="shared" si="0"/>
        <v>383</v>
      </c>
      <c r="P4" s="85">
        <f t="shared" si="1"/>
        <v>2.5990099009900991</v>
      </c>
      <c r="Q4">
        <v>2</v>
      </c>
    </row>
    <row r="5" spans="1:17" ht="15.75" thickBot="1" x14ac:dyDescent="0.3">
      <c r="A5" s="81" t="s">
        <v>52</v>
      </c>
      <c r="B5" s="82">
        <v>0</v>
      </c>
      <c r="C5" s="82"/>
      <c r="D5" s="79">
        <v>0</v>
      </c>
      <c r="E5" s="136" t="s">
        <v>52</v>
      </c>
      <c r="F5" s="82">
        <v>0</v>
      </c>
      <c r="G5" s="82"/>
      <c r="H5" s="84">
        <v>0</v>
      </c>
      <c r="I5" s="133" t="s">
        <v>52</v>
      </c>
      <c r="J5" s="60"/>
      <c r="K5" s="24">
        <v>0</v>
      </c>
      <c r="L5" s="24"/>
      <c r="M5" s="25">
        <v>0</v>
      </c>
      <c r="N5">
        <f t="shared" si="0"/>
        <v>0</v>
      </c>
      <c r="P5" s="85">
        <f t="shared" si="1"/>
        <v>0</v>
      </c>
    </row>
    <row r="6" spans="1:17" ht="15.75" thickBot="1" x14ac:dyDescent="0.3">
      <c r="A6" s="141" t="s">
        <v>48</v>
      </c>
      <c r="B6" s="129">
        <v>185</v>
      </c>
      <c r="C6" s="129">
        <v>2</v>
      </c>
      <c r="D6" s="79">
        <v>0.91584158415841588</v>
      </c>
      <c r="E6" t="s">
        <v>48</v>
      </c>
      <c r="F6" s="77">
        <v>162</v>
      </c>
      <c r="G6" s="77"/>
      <c r="H6" s="84">
        <v>0.80198019801980203</v>
      </c>
      <c r="I6" s="141" t="s">
        <v>48</v>
      </c>
      <c r="J6" s="60">
        <v>33</v>
      </c>
      <c r="K6" s="24">
        <v>0.30555555555555558</v>
      </c>
      <c r="L6" s="24"/>
      <c r="M6" s="25">
        <v>0.65694444444444455</v>
      </c>
      <c r="N6">
        <f t="shared" si="0"/>
        <v>380</v>
      </c>
      <c r="P6" s="85">
        <f t="shared" si="1"/>
        <v>2.3747662266226626</v>
      </c>
    </row>
    <row r="7" spans="1:17" ht="15.75" thickBot="1" x14ac:dyDescent="0.3">
      <c r="A7" s="141" t="s">
        <v>87</v>
      </c>
      <c r="B7" s="82">
        <v>0</v>
      </c>
      <c r="C7" s="82"/>
      <c r="D7" s="79">
        <v>0</v>
      </c>
      <c r="E7" t="s">
        <v>87</v>
      </c>
      <c r="F7" s="82">
        <v>0</v>
      </c>
      <c r="G7" s="82"/>
      <c r="H7" s="84">
        <v>0</v>
      </c>
      <c r="I7" s="141" t="s">
        <v>87</v>
      </c>
      <c r="J7" s="60"/>
      <c r="K7" s="24">
        <v>0</v>
      </c>
      <c r="L7" s="24"/>
      <c r="M7" s="25">
        <v>0</v>
      </c>
      <c r="N7">
        <f t="shared" si="0"/>
        <v>0</v>
      </c>
      <c r="P7" s="85">
        <f t="shared" si="1"/>
        <v>0</v>
      </c>
    </row>
    <row r="8" spans="1:17" ht="15.75" thickBot="1" x14ac:dyDescent="0.3">
      <c r="A8" s="76" t="s">
        <v>134</v>
      </c>
      <c r="B8" s="77">
        <v>84</v>
      </c>
      <c r="C8" s="77"/>
      <c r="D8" s="79">
        <v>0.41584158415841582</v>
      </c>
      <c r="E8" s="76" t="s">
        <v>134</v>
      </c>
      <c r="F8" s="77">
        <v>128</v>
      </c>
      <c r="G8" s="77"/>
      <c r="H8" s="84">
        <v>0.63366336633663367</v>
      </c>
      <c r="I8" s="76" t="s">
        <v>134</v>
      </c>
      <c r="J8" s="60">
        <v>20</v>
      </c>
      <c r="K8" s="24">
        <v>0.18181818181818182</v>
      </c>
      <c r="L8" s="24"/>
      <c r="M8" s="25">
        <v>0.39090909090909093</v>
      </c>
      <c r="N8">
        <f t="shared" si="0"/>
        <v>232</v>
      </c>
      <c r="P8" s="85">
        <f t="shared" si="1"/>
        <v>1.4404140414041404</v>
      </c>
    </row>
    <row r="9" spans="1:17" ht="15.75" thickBot="1" x14ac:dyDescent="0.3">
      <c r="A9" s="81" t="s">
        <v>135</v>
      </c>
      <c r="B9" s="82">
        <v>0</v>
      </c>
      <c r="C9" s="82"/>
      <c r="D9" s="79">
        <v>0</v>
      </c>
      <c r="E9" s="81" t="s">
        <v>135</v>
      </c>
      <c r="F9" s="82">
        <v>0</v>
      </c>
      <c r="G9" s="82"/>
      <c r="H9" s="84">
        <v>0</v>
      </c>
      <c r="I9" s="81" t="s">
        <v>135</v>
      </c>
      <c r="J9" s="60"/>
      <c r="K9" s="24">
        <v>0</v>
      </c>
      <c r="L9" s="24"/>
      <c r="M9" s="25">
        <v>0</v>
      </c>
      <c r="N9">
        <f t="shared" si="0"/>
        <v>0</v>
      </c>
      <c r="P9" s="85">
        <f t="shared" si="1"/>
        <v>0</v>
      </c>
    </row>
    <row r="10" spans="1:17" ht="15.75" thickBot="1" x14ac:dyDescent="0.3">
      <c r="A10" s="142" t="s">
        <v>88</v>
      </c>
      <c r="B10" s="77">
        <v>174</v>
      </c>
      <c r="C10" s="77"/>
      <c r="D10" s="79">
        <v>0.86138613861386137</v>
      </c>
      <c r="E10" s="24" t="s">
        <v>88</v>
      </c>
      <c r="F10" s="77">
        <v>125</v>
      </c>
      <c r="G10" s="77"/>
      <c r="H10" s="84">
        <v>0.61881188118811881</v>
      </c>
      <c r="I10" s="142" t="s">
        <v>88</v>
      </c>
      <c r="J10" s="60">
        <v>22</v>
      </c>
      <c r="K10" s="24">
        <v>0.21568627450980393</v>
      </c>
      <c r="L10" s="24"/>
      <c r="M10" s="25">
        <v>0.46372549019607845</v>
      </c>
      <c r="N10">
        <f t="shared" si="0"/>
        <v>321</v>
      </c>
      <c r="P10" s="85">
        <f t="shared" si="1"/>
        <v>1.9439235099980587</v>
      </c>
    </row>
    <row r="11" spans="1:17" ht="15.75" thickBot="1" x14ac:dyDescent="0.3">
      <c r="A11" s="143" t="s">
        <v>57</v>
      </c>
      <c r="B11" s="82">
        <v>0</v>
      </c>
      <c r="C11" s="82"/>
      <c r="D11" s="79">
        <v>0</v>
      </c>
      <c r="E11" s="43" t="s">
        <v>57</v>
      </c>
      <c r="F11" s="82">
        <v>0</v>
      </c>
      <c r="G11" s="82"/>
      <c r="H11" s="84">
        <v>0</v>
      </c>
      <c r="I11" s="143" t="s">
        <v>57</v>
      </c>
      <c r="J11" s="60"/>
      <c r="K11" s="24">
        <v>0</v>
      </c>
      <c r="L11" s="24"/>
      <c r="M11" s="25">
        <v>0</v>
      </c>
      <c r="N11">
        <f t="shared" si="0"/>
        <v>0</v>
      </c>
      <c r="P11" s="85">
        <f t="shared" si="1"/>
        <v>0</v>
      </c>
    </row>
    <row r="12" spans="1:17" ht="15.75" thickBot="1" x14ac:dyDescent="0.3">
      <c r="A12" s="76" t="s">
        <v>105</v>
      </c>
      <c r="B12" s="77">
        <v>77</v>
      </c>
      <c r="C12" s="77"/>
      <c r="D12" s="79">
        <v>0.38118811881188119</v>
      </c>
      <c r="E12" s="76" t="s">
        <v>105</v>
      </c>
      <c r="F12" s="77">
        <v>85</v>
      </c>
      <c r="G12" s="77"/>
      <c r="H12" s="84">
        <v>0.42079207920792078</v>
      </c>
      <c r="I12" s="76" t="s">
        <v>105</v>
      </c>
      <c r="J12" s="60">
        <v>19</v>
      </c>
      <c r="K12" s="24">
        <v>9.5477386934673364E-2</v>
      </c>
      <c r="L12" s="24"/>
      <c r="M12" s="25">
        <v>0.20527638190954772</v>
      </c>
      <c r="N12">
        <f t="shared" si="0"/>
        <v>181</v>
      </c>
      <c r="P12" s="85">
        <f t="shared" si="1"/>
        <v>1.0072565799293498</v>
      </c>
    </row>
    <row r="13" spans="1:17" ht="15.75" thickBot="1" x14ac:dyDescent="0.3">
      <c r="A13" s="81" t="s">
        <v>72</v>
      </c>
      <c r="B13" s="82">
        <v>0</v>
      </c>
      <c r="C13" s="82"/>
      <c r="D13" s="79">
        <v>0</v>
      </c>
      <c r="E13" s="81" t="s">
        <v>72</v>
      </c>
      <c r="F13" s="82">
        <v>0</v>
      </c>
      <c r="G13" s="82"/>
      <c r="H13" s="84">
        <v>0</v>
      </c>
      <c r="I13" s="81" t="s">
        <v>137</v>
      </c>
      <c r="J13" s="60"/>
      <c r="K13" s="24">
        <v>0</v>
      </c>
      <c r="L13" s="24"/>
      <c r="M13" s="25">
        <v>0</v>
      </c>
      <c r="N13">
        <f t="shared" si="0"/>
        <v>0</v>
      </c>
      <c r="P13" s="85">
        <f t="shared" si="1"/>
        <v>0</v>
      </c>
    </row>
    <row r="14" spans="1:17" ht="15.75" thickBot="1" x14ac:dyDescent="0.3">
      <c r="A14" s="139" t="s">
        <v>53</v>
      </c>
      <c r="B14" s="77">
        <v>101</v>
      </c>
      <c r="C14" s="77"/>
      <c r="D14" s="79">
        <v>0.5</v>
      </c>
      <c r="E14" s="76" t="s">
        <v>53</v>
      </c>
      <c r="F14" s="77">
        <v>105</v>
      </c>
      <c r="G14" s="77"/>
      <c r="H14" s="84">
        <v>0.51980198019801982</v>
      </c>
      <c r="I14" s="135" t="s">
        <v>53</v>
      </c>
      <c r="J14" s="60">
        <v>42</v>
      </c>
      <c r="K14" s="24">
        <v>0.40384615384615385</v>
      </c>
      <c r="L14" s="106">
        <v>3</v>
      </c>
      <c r="M14" s="25">
        <v>0.86826923076923079</v>
      </c>
      <c r="N14">
        <f t="shared" si="0"/>
        <v>248</v>
      </c>
      <c r="P14" s="85">
        <f t="shared" si="1"/>
        <v>1.8880712109672506</v>
      </c>
    </row>
    <row r="15" spans="1:17" ht="15.75" thickBot="1" x14ac:dyDescent="0.3">
      <c r="A15" s="140" t="s">
        <v>114</v>
      </c>
      <c r="B15" s="82">
        <v>0</v>
      </c>
      <c r="C15" s="82"/>
      <c r="D15" s="79">
        <v>0</v>
      </c>
      <c r="E15" s="81" t="s">
        <v>114</v>
      </c>
      <c r="F15" s="82">
        <v>0</v>
      </c>
      <c r="G15" s="82"/>
      <c r="H15" s="84">
        <v>0</v>
      </c>
      <c r="I15" s="136" t="s">
        <v>114</v>
      </c>
      <c r="J15" s="60"/>
      <c r="K15" s="24">
        <v>0</v>
      </c>
      <c r="L15" s="24"/>
      <c r="M15" s="25">
        <v>0</v>
      </c>
      <c r="N15">
        <f t="shared" si="0"/>
        <v>0</v>
      </c>
      <c r="P15" s="85">
        <f t="shared" si="1"/>
        <v>0</v>
      </c>
    </row>
    <row r="16" spans="1:17" ht="15.75" thickBot="1" x14ac:dyDescent="0.3">
      <c r="A16" s="24" t="s">
        <v>59</v>
      </c>
      <c r="B16" s="77">
        <v>110</v>
      </c>
      <c r="C16" s="77"/>
      <c r="D16" s="79">
        <v>0.54455445544554459</v>
      </c>
      <c r="E16" s="24" t="s">
        <v>59</v>
      </c>
      <c r="F16" s="77">
        <v>98</v>
      </c>
      <c r="G16" s="77"/>
      <c r="H16" s="84">
        <v>0.48514851485148514</v>
      </c>
      <c r="I16" s="24" t="s">
        <v>59</v>
      </c>
      <c r="J16" s="60">
        <v>24</v>
      </c>
      <c r="K16" s="24">
        <v>0.17142857142857143</v>
      </c>
      <c r="L16" s="24"/>
      <c r="M16" s="25">
        <v>0.36857142857142861</v>
      </c>
      <c r="N16">
        <f t="shared" si="0"/>
        <v>232</v>
      </c>
      <c r="P16" s="85">
        <f t="shared" si="1"/>
        <v>1.3982743988684583</v>
      </c>
    </row>
    <row r="17" spans="1:17" ht="15.75" thickBot="1" x14ac:dyDescent="0.3">
      <c r="A17" s="24" t="s">
        <v>113</v>
      </c>
      <c r="B17" s="82">
        <v>0</v>
      </c>
      <c r="C17" s="82"/>
      <c r="D17" s="79">
        <v>0</v>
      </c>
      <c r="E17" s="24" t="s">
        <v>113</v>
      </c>
      <c r="F17" s="82">
        <v>0</v>
      </c>
      <c r="G17" s="82"/>
      <c r="H17" s="84">
        <v>0</v>
      </c>
      <c r="I17" s="24" t="s">
        <v>113</v>
      </c>
      <c r="J17" s="60"/>
      <c r="K17" s="24">
        <v>0</v>
      </c>
      <c r="L17" s="24"/>
      <c r="M17" s="25">
        <v>0</v>
      </c>
      <c r="N17">
        <f t="shared" si="0"/>
        <v>0</v>
      </c>
      <c r="P17" s="85">
        <f t="shared" si="1"/>
        <v>0</v>
      </c>
    </row>
    <row r="18" spans="1:17" ht="15.75" thickBot="1" x14ac:dyDescent="0.3">
      <c r="A18" s="139" t="s">
        <v>102</v>
      </c>
      <c r="B18" s="77">
        <v>131</v>
      </c>
      <c r="C18" s="77"/>
      <c r="D18" s="79">
        <v>0.64851485148514854</v>
      </c>
      <c r="E18" s="76" t="s">
        <v>102</v>
      </c>
      <c r="F18" s="77">
        <v>123</v>
      </c>
      <c r="G18" s="77"/>
      <c r="H18" s="84">
        <v>0.6089108910891089</v>
      </c>
      <c r="I18" s="139" t="s">
        <v>102</v>
      </c>
      <c r="J18" s="60">
        <v>35</v>
      </c>
      <c r="K18" s="24">
        <v>0.35714285714285715</v>
      </c>
      <c r="L18" s="24"/>
      <c r="M18" s="25">
        <v>0.7678571428571429</v>
      </c>
      <c r="N18">
        <f t="shared" si="0"/>
        <v>289</v>
      </c>
      <c r="P18" s="85">
        <f t="shared" si="1"/>
        <v>2.0252828854314004</v>
      </c>
    </row>
    <row r="19" spans="1:17" ht="15.75" thickBot="1" x14ac:dyDescent="0.3">
      <c r="A19" s="140" t="s">
        <v>76</v>
      </c>
      <c r="B19" s="82">
        <v>0</v>
      </c>
      <c r="C19" s="82"/>
      <c r="D19" s="79">
        <v>0</v>
      </c>
      <c r="E19" s="81" t="s">
        <v>76</v>
      </c>
      <c r="F19" s="82">
        <v>0</v>
      </c>
      <c r="G19" s="82"/>
      <c r="H19" s="84">
        <v>0</v>
      </c>
      <c r="I19" s="147" t="s">
        <v>76</v>
      </c>
      <c r="J19" s="24"/>
      <c r="K19" s="24">
        <v>0</v>
      </c>
      <c r="L19" s="24"/>
      <c r="M19" s="25">
        <v>0</v>
      </c>
      <c r="N19">
        <f t="shared" si="0"/>
        <v>0</v>
      </c>
      <c r="P19" s="85">
        <f t="shared" si="1"/>
        <v>0</v>
      </c>
    </row>
    <row r="20" spans="1:17" ht="15.75" thickBot="1" x14ac:dyDescent="0.3">
      <c r="A20" s="150" t="s">
        <v>80</v>
      </c>
      <c r="B20" s="134">
        <v>181</v>
      </c>
      <c r="C20" s="134">
        <v>3</v>
      </c>
      <c r="D20" s="79">
        <v>0.89603960396039606</v>
      </c>
      <c r="E20" s="130" t="s">
        <v>80</v>
      </c>
      <c r="F20" s="129">
        <v>195</v>
      </c>
      <c r="G20" s="129">
        <v>2</v>
      </c>
      <c r="H20" s="84">
        <v>0.96534653465346532</v>
      </c>
      <c r="I20" s="154" t="s">
        <v>80</v>
      </c>
      <c r="J20" s="24">
        <v>48</v>
      </c>
      <c r="K20" s="24">
        <v>0.44859813084112149</v>
      </c>
      <c r="L20" s="101">
        <v>2</v>
      </c>
      <c r="M20" s="25">
        <v>0.96448598130841123</v>
      </c>
      <c r="N20">
        <f t="shared" si="0"/>
        <v>424</v>
      </c>
      <c r="O20" s="32">
        <v>1</v>
      </c>
      <c r="P20" s="85">
        <f t="shared" si="1"/>
        <v>2.8258721199222725</v>
      </c>
      <c r="Q20">
        <v>1</v>
      </c>
    </row>
    <row r="21" spans="1:17" ht="15.75" thickBot="1" x14ac:dyDescent="0.3">
      <c r="A21" s="151" t="s">
        <v>79</v>
      </c>
      <c r="B21" s="82">
        <v>0</v>
      </c>
      <c r="C21" s="82"/>
      <c r="D21" s="79">
        <v>0</v>
      </c>
      <c r="E21" s="131" t="s">
        <v>79</v>
      </c>
      <c r="F21" s="82">
        <v>0</v>
      </c>
      <c r="G21" s="82"/>
      <c r="H21" s="84">
        <v>0</v>
      </c>
      <c r="I21" s="155" t="s">
        <v>79</v>
      </c>
      <c r="J21" s="24"/>
      <c r="K21" s="24">
        <v>0</v>
      </c>
      <c r="L21" s="24"/>
      <c r="M21" s="25">
        <v>0</v>
      </c>
      <c r="N21">
        <f t="shared" si="0"/>
        <v>0</v>
      </c>
      <c r="P21" s="85">
        <f t="shared" si="1"/>
        <v>0</v>
      </c>
    </row>
    <row r="22" spans="1:17" ht="15.75" thickBot="1" x14ac:dyDescent="0.3">
      <c r="A22" s="143" t="s">
        <v>100</v>
      </c>
      <c r="B22" s="77">
        <v>92</v>
      </c>
      <c r="C22" s="77"/>
      <c r="D22" s="79">
        <v>0.45544554455445546</v>
      </c>
      <c r="E22" s="114" t="s">
        <v>100</v>
      </c>
      <c r="F22" s="77">
        <v>81</v>
      </c>
      <c r="G22" s="77"/>
      <c r="H22" s="84">
        <v>0.40099009900990101</v>
      </c>
      <c r="I22" s="143" t="s">
        <v>100</v>
      </c>
      <c r="J22" s="24">
        <v>31</v>
      </c>
      <c r="K22" s="24">
        <v>0.20945945945945946</v>
      </c>
      <c r="L22" s="24"/>
      <c r="M22" s="25">
        <v>0.45033783783783782</v>
      </c>
      <c r="N22">
        <f t="shared" si="0"/>
        <v>204</v>
      </c>
      <c r="P22" s="85">
        <f t="shared" si="1"/>
        <v>1.3067734814021943</v>
      </c>
    </row>
    <row r="23" spans="1:17" ht="15.75" thickBot="1" x14ac:dyDescent="0.3">
      <c r="A23" s="142" t="s">
        <v>98</v>
      </c>
      <c r="B23" s="82">
        <v>0</v>
      </c>
      <c r="C23" s="82"/>
      <c r="D23" s="79">
        <v>0</v>
      </c>
      <c r="E23" s="81" t="s">
        <v>98</v>
      </c>
      <c r="F23" s="82">
        <v>0</v>
      </c>
      <c r="G23" s="82"/>
      <c r="H23" s="84">
        <v>0</v>
      </c>
      <c r="I23" s="143" t="s">
        <v>98</v>
      </c>
      <c r="J23" s="24"/>
      <c r="K23" s="24">
        <v>0</v>
      </c>
      <c r="L23" s="24"/>
      <c r="M23" s="25">
        <v>0</v>
      </c>
      <c r="N23">
        <f t="shared" si="0"/>
        <v>0</v>
      </c>
      <c r="P23" s="85">
        <f t="shared" si="1"/>
        <v>0</v>
      </c>
    </row>
    <row r="24" spans="1:17" ht="15.75" thickBot="1" x14ac:dyDescent="0.3">
      <c r="A24" s="24" t="s">
        <v>73</v>
      </c>
      <c r="B24" s="77">
        <v>145</v>
      </c>
      <c r="C24" s="77"/>
      <c r="D24" s="79">
        <v>0.71782178217821779</v>
      </c>
      <c r="E24" s="76" t="s">
        <v>73</v>
      </c>
      <c r="F24" s="77">
        <v>139</v>
      </c>
      <c r="G24" s="77"/>
      <c r="H24" s="84">
        <v>0.68811881188118806</v>
      </c>
      <c r="I24" s="24" t="s">
        <v>73</v>
      </c>
      <c r="J24" s="60">
        <v>35</v>
      </c>
      <c r="K24" s="24">
        <v>0.21341463414634146</v>
      </c>
      <c r="L24" s="24"/>
      <c r="M24" s="25">
        <v>0.45884146341463417</v>
      </c>
      <c r="N24">
        <f t="shared" si="0"/>
        <v>319</v>
      </c>
      <c r="P24" s="85">
        <f t="shared" si="1"/>
        <v>1.8647820574740401</v>
      </c>
    </row>
    <row r="25" spans="1:17" ht="15.75" thickBot="1" x14ac:dyDescent="0.3">
      <c r="A25" s="43" t="s">
        <v>54</v>
      </c>
      <c r="B25" s="82">
        <v>0</v>
      </c>
      <c r="C25" s="82"/>
      <c r="D25" s="79">
        <v>0</v>
      </c>
      <c r="E25" s="81" t="s">
        <v>54</v>
      </c>
      <c r="F25" s="82">
        <v>0</v>
      </c>
      <c r="G25" s="82"/>
      <c r="H25" s="84">
        <v>0</v>
      </c>
      <c r="I25" s="43" t="s">
        <v>54</v>
      </c>
      <c r="J25" s="60"/>
      <c r="K25" s="24">
        <v>0</v>
      </c>
      <c r="L25" s="24"/>
      <c r="M25" s="25">
        <v>0</v>
      </c>
      <c r="N25">
        <f t="shared" si="0"/>
        <v>0</v>
      </c>
      <c r="P25" s="85">
        <f t="shared" si="1"/>
        <v>0</v>
      </c>
    </row>
    <row r="26" spans="1:17" ht="15.75" thickBot="1" x14ac:dyDescent="0.3">
      <c r="A26" s="143" t="s">
        <v>111</v>
      </c>
      <c r="B26" s="77">
        <v>113</v>
      </c>
      <c r="C26" s="77"/>
      <c r="D26" s="79">
        <v>0.55940594059405946</v>
      </c>
      <c r="E26" s="112" t="s">
        <v>111</v>
      </c>
      <c r="F26" s="77">
        <v>134</v>
      </c>
      <c r="G26" s="77"/>
      <c r="H26" s="84">
        <v>0.6633663366336634</v>
      </c>
      <c r="I26" s="143" t="s">
        <v>111</v>
      </c>
      <c r="J26" s="60">
        <v>33</v>
      </c>
      <c r="K26" s="24">
        <v>0.31730769230769229</v>
      </c>
      <c r="L26" s="24"/>
      <c r="M26" s="25">
        <v>0.68221153846153848</v>
      </c>
      <c r="N26">
        <f t="shared" si="0"/>
        <v>280</v>
      </c>
      <c r="P26" s="85">
        <f t="shared" si="1"/>
        <v>1.9049838156892616</v>
      </c>
    </row>
    <row r="27" spans="1:17" ht="15.75" thickBot="1" x14ac:dyDescent="0.3">
      <c r="A27" s="144" t="s">
        <v>96</v>
      </c>
      <c r="B27" s="39">
        <v>0</v>
      </c>
      <c r="C27" s="39"/>
      <c r="D27" s="79">
        <v>0</v>
      </c>
      <c r="E27" s="113" t="s">
        <v>96</v>
      </c>
      <c r="F27" s="82">
        <v>0</v>
      </c>
      <c r="G27" s="82"/>
      <c r="H27" s="84">
        <v>0</v>
      </c>
      <c r="I27" s="144" t="s">
        <v>96</v>
      </c>
      <c r="J27" s="60"/>
      <c r="K27" s="24">
        <v>0</v>
      </c>
      <c r="L27" s="24"/>
      <c r="M27" s="25">
        <v>0</v>
      </c>
      <c r="N27">
        <f t="shared" si="0"/>
        <v>0</v>
      </c>
      <c r="P27" s="85">
        <f t="shared" si="1"/>
        <v>0</v>
      </c>
    </row>
    <row r="28" spans="1:17" ht="15.75" thickBot="1" x14ac:dyDescent="0.3">
      <c r="A28" s="114" t="s">
        <v>78</v>
      </c>
      <c r="B28" s="80">
        <v>167</v>
      </c>
      <c r="C28" s="110"/>
      <c r="D28" s="79">
        <v>0.82673267326732669</v>
      </c>
      <c r="E28" s="135" t="s">
        <v>78</v>
      </c>
      <c r="F28" s="134">
        <v>182</v>
      </c>
      <c r="G28" s="138">
        <v>3</v>
      </c>
      <c r="H28" s="84">
        <v>0.90099009900990101</v>
      </c>
      <c r="I28" s="114" t="s">
        <v>78</v>
      </c>
      <c r="J28" s="60">
        <v>44</v>
      </c>
      <c r="K28" s="24">
        <v>0.37931034482758619</v>
      </c>
      <c r="L28" s="24"/>
      <c r="M28" s="25">
        <v>0.81551724137931036</v>
      </c>
      <c r="N28">
        <f t="shared" si="0"/>
        <v>393</v>
      </c>
      <c r="O28" s="32">
        <v>3</v>
      </c>
      <c r="P28" s="85">
        <f t="shared" si="1"/>
        <v>2.5432400136565381</v>
      </c>
    </row>
    <row r="29" spans="1:17" ht="15.75" thickBot="1" x14ac:dyDescent="0.3">
      <c r="A29" s="118" t="s">
        <v>70</v>
      </c>
      <c r="B29" s="3">
        <v>0</v>
      </c>
      <c r="C29" s="3"/>
      <c r="D29" s="79">
        <v>0</v>
      </c>
      <c r="E29" s="136" t="s">
        <v>70</v>
      </c>
      <c r="F29" s="77">
        <v>0</v>
      </c>
      <c r="G29" s="96"/>
      <c r="H29" s="84">
        <v>0</v>
      </c>
      <c r="I29" s="118" t="s">
        <v>70</v>
      </c>
      <c r="J29" s="60"/>
      <c r="K29" s="24">
        <v>0</v>
      </c>
      <c r="L29" s="24"/>
      <c r="M29" s="25">
        <v>0</v>
      </c>
      <c r="N29">
        <f t="shared" si="0"/>
        <v>0</v>
      </c>
      <c r="P29" s="85">
        <f t="shared" si="1"/>
        <v>0</v>
      </c>
    </row>
    <row r="30" spans="1:17" ht="15.75" thickBot="1" x14ac:dyDescent="0.3">
      <c r="A30" s="152" t="s">
        <v>46</v>
      </c>
      <c r="B30" s="137">
        <v>202</v>
      </c>
      <c r="C30" s="137">
        <v>1</v>
      </c>
      <c r="D30" s="79">
        <v>1</v>
      </c>
      <c r="E30" s="117" t="s">
        <v>46</v>
      </c>
      <c r="F30" s="77">
        <v>181</v>
      </c>
      <c r="G30" s="94"/>
      <c r="H30" s="84">
        <v>0.89603960396039606</v>
      </c>
      <c r="I30" s="152" t="s">
        <v>46</v>
      </c>
      <c r="J30" s="60">
        <v>34</v>
      </c>
      <c r="K30" s="24">
        <v>0.32380952380952382</v>
      </c>
      <c r="L30" s="24"/>
      <c r="M30" s="25">
        <v>0.69619047619047625</v>
      </c>
      <c r="N30">
        <f t="shared" si="0"/>
        <v>417</v>
      </c>
      <c r="O30" s="32">
        <v>2</v>
      </c>
      <c r="P30" s="85">
        <f t="shared" si="1"/>
        <v>2.5922300801508724</v>
      </c>
      <c r="Q30">
        <v>3</v>
      </c>
    </row>
    <row r="31" spans="1:17" ht="15.75" thickBot="1" x14ac:dyDescent="0.3">
      <c r="A31" s="153" t="s">
        <v>94</v>
      </c>
      <c r="B31" s="3">
        <v>0</v>
      </c>
      <c r="C31" s="3"/>
      <c r="D31" s="79">
        <v>0</v>
      </c>
      <c r="E31" s="93" t="s">
        <v>94</v>
      </c>
      <c r="F31" s="120">
        <v>0</v>
      </c>
      <c r="G31" s="94"/>
      <c r="H31" s="84">
        <v>0</v>
      </c>
      <c r="I31" s="153" t="s">
        <v>94</v>
      </c>
      <c r="J31" s="60"/>
      <c r="K31" s="24">
        <v>0</v>
      </c>
      <c r="L31" s="24"/>
      <c r="M31" s="25">
        <v>0</v>
      </c>
      <c r="N31">
        <f t="shared" si="0"/>
        <v>0</v>
      </c>
      <c r="P31" s="85">
        <f t="shared" si="1"/>
        <v>0</v>
      </c>
    </row>
    <row r="32" spans="1:17" ht="15.75" thickBot="1" x14ac:dyDescent="0.3">
      <c r="A32" s="92" t="s">
        <v>56</v>
      </c>
      <c r="B32" s="80">
        <v>136</v>
      </c>
      <c r="C32" s="80"/>
      <c r="D32" s="79">
        <v>0.67326732673267331</v>
      </c>
      <c r="E32" s="92" t="s">
        <v>56</v>
      </c>
      <c r="F32" s="120">
        <v>127</v>
      </c>
      <c r="G32" s="80"/>
      <c r="H32" s="84">
        <v>0.62871287128712872</v>
      </c>
      <c r="I32" s="92" t="s">
        <v>56</v>
      </c>
      <c r="J32" s="60">
        <v>38</v>
      </c>
      <c r="K32" s="24">
        <v>0.30645161290322581</v>
      </c>
      <c r="L32" s="24"/>
      <c r="M32" s="25">
        <v>0.65887096774193554</v>
      </c>
      <c r="N32">
        <f t="shared" si="0"/>
        <v>301</v>
      </c>
      <c r="P32" s="85">
        <f t="shared" si="1"/>
        <v>1.9608511657617376</v>
      </c>
    </row>
    <row r="33" spans="1:17" ht="15.75" thickBot="1" x14ac:dyDescent="0.3">
      <c r="A33" s="116" t="s">
        <v>75</v>
      </c>
      <c r="B33" s="22">
        <v>0</v>
      </c>
      <c r="C33" s="22"/>
      <c r="D33" s="79">
        <v>0</v>
      </c>
      <c r="E33" s="118" t="s">
        <v>75</v>
      </c>
      <c r="F33" s="121">
        <v>0</v>
      </c>
      <c r="G33" s="3"/>
      <c r="H33" s="84">
        <v>0</v>
      </c>
      <c r="I33" s="116" t="s">
        <v>75</v>
      </c>
      <c r="J33" s="60"/>
      <c r="K33" s="24">
        <v>0</v>
      </c>
      <c r="L33" s="24"/>
      <c r="M33" s="25">
        <v>0</v>
      </c>
      <c r="N33">
        <f t="shared" si="0"/>
        <v>0</v>
      </c>
      <c r="P33" s="85">
        <f t="shared" si="1"/>
        <v>0</v>
      </c>
    </row>
    <row r="34" spans="1:17" ht="15.75" thickBot="1" x14ac:dyDescent="0.3">
      <c r="A34" s="145" t="s">
        <v>49</v>
      </c>
      <c r="B34" s="80">
        <v>153</v>
      </c>
      <c r="C34" s="80"/>
      <c r="D34" s="79">
        <v>0.75742574257425743</v>
      </c>
      <c r="E34" s="108" t="s">
        <v>49</v>
      </c>
      <c r="F34" s="127">
        <v>202</v>
      </c>
      <c r="G34" s="128">
        <v>1</v>
      </c>
      <c r="H34" s="84">
        <v>1</v>
      </c>
      <c r="I34" s="145" t="s">
        <v>49</v>
      </c>
      <c r="J34" s="60">
        <v>34</v>
      </c>
      <c r="K34" s="24">
        <v>0.36956521739130432</v>
      </c>
      <c r="L34" s="24"/>
      <c r="M34" s="25">
        <v>0.79456521739130426</v>
      </c>
      <c r="N34">
        <f t="shared" si="0"/>
        <v>389</v>
      </c>
      <c r="O34" s="32"/>
      <c r="P34" s="85">
        <f t="shared" si="1"/>
        <v>2.5519909599655617</v>
      </c>
      <c r="Q34">
        <v>4</v>
      </c>
    </row>
    <row r="35" spans="1:17" ht="15.75" thickBot="1" x14ac:dyDescent="0.3">
      <c r="A35" s="146" t="s">
        <v>47</v>
      </c>
      <c r="B35" s="3">
        <v>0</v>
      </c>
      <c r="C35" s="3"/>
      <c r="D35" s="79">
        <v>0</v>
      </c>
      <c r="E35" s="126" t="s">
        <v>47</v>
      </c>
      <c r="F35" s="120">
        <v>0</v>
      </c>
      <c r="H35" s="84">
        <v>0</v>
      </c>
      <c r="I35" s="146" t="s">
        <v>47</v>
      </c>
      <c r="J35" s="60"/>
      <c r="K35" s="24">
        <v>0</v>
      </c>
      <c r="L35" s="24"/>
      <c r="M35" s="25">
        <v>0</v>
      </c>
      <c r="N35">
        <f t="shared" si="0"/>
        <v>0</v>
      </c>
      <c r="P35" s="85">
        <f t="shared" si="1"/>
        <v>0</v>
      </c>
    </row>
    <row r="36" spans="1:17" ht="15.75" thickBot="1" x14ac:dyDescent="0.3">
      <c r="A36" s="122" t="s">
        <v>45</v>
      </c>
      <c r="B36" s="80">
        <v>127</v>
      </c>
      <c r="C36" s="80"/>
      <c r="D36" s="79">
        <v>0.62871287128712872</v>
      </c>
      <c r="E36" s="122" t="s">
        <v>45</v>
      </c>
      <c r="F36" s="120">
        <v>122</v>
      </c>
      <c r="G36" s="80"/>
      <c r="H36" s="84">
        <v>0.60396039603960394</v>
      </c>
      <c r="I36" s="122" t="s">
        <v>45</v>
      </c>
      <c r="J36" s="60">
        <v>38</v>
      </c>
      <c r="K36" s="24">
        <v>0.25675675675675674</v>
      </c>
      <c r="L36" s="24"/>
      <c r="M36" s="25">
        <v>0.552027027027027</v>
      </c>
      <c r="N36">
        <f t="shared" si="0"/>
        <v>287</v>
      </c>
      <c r="P36" s="85">
        <f t="shared" si="1"/>
        <v>1.7847002943537595</v>
      </c>
    </row>
    <row r="37" spans="1:17" ht="15.75" thickBot="1" x14ac:dyDescent="0.3">
      <c r="A37" s="81" t="s">
        <v>71</v>
      </c>
      <c r="B37" s="3">
        <v>0</v>
      </c>
      <c r="C37" s="3"/>
      <c r="D37" s="79">
        <v>0</v>
      </c>
      <c r="E37" s="81" t="s">
        <v>71</v>
      </c>
      <c r="F37" s="121">
        <v>0</v>
      </c>
      <c r="G37" s="3"/>
      <c r="H37" s="84">
        <v>0</v>
      </c>
      <c r="I37" s="81" t="s">
        <v>71</v>
      </c>
      <c r="J37" s="60"/>
      <c r="K37" s="24">
        <v>0</v>
      </c>
      <c r="L37" s="24"/>
      <c r="M37" s="25">
        <v>0</v>
      </c>
      <c r="N37">
        <f t="shared" si="0"/>
        <v>0</v>
      </c>
      <c r="P37" s="85">
        <f t="shared" si="1"/>
        <v>0</v>
      </c>
    </row>
    <row r="38" spans="1:17" ht="15.75" thickBot="1" x14ac:dyDescent="0.3">
      <c r="A38" s="139" t="s">
        <v>50</v>
      </c>
      <c r="B38" s="80">
        <v>131</v>
      </c>
      <c r="C38" s="80"/>
      <c r="D38" s="79">
        <v>0.64851485148514854</v>
      </c>
      <c r="E38" s="76" t="s">
        <v>50</v>
      </c>
      <c r="F38" s="77">
        <v>106</v>
      </c>
      <c r="G38" s="80"/>
      <c r="H38" s="84">
        <v>0.52475247524752477</v>
      </c>
      <c r="I38" s="139" t="s">
        <v>50</v>
      </c>
      <c r="J38" s="60">
        <v>24</v>
      </c>
      <c r="K38" s="24">
        <v>0.23529411764705882</v>
      </c>
      <c r="L38" s="24"/>
      <c r="M38" s="25">
        <v>0.50588235294117645</v>
      </c>
      <c r="N38">
        <f t="shared" si="0"/>
        <v>261</v>
      </c>
      <c r="P38" s="85">
        <f t="shared" si="1"/>
        <v>1.6791496796738499</v>
      </c>
    </row>
    <row r="39" spans="1:17" ht="15.75" thickBot="1" x14ac:dyDescent="0.3">
      <c r="A39" s="147" t="s">
        <v>51</v>
      </c>
      <c r="B39" s="3">
        <v>0</v>
      </c>
      <c r="C39" s="3"/>
      <c r="D39" s="79">
        <v>0</v>
      </c>
      <c r="E39" s="118" t="s">
        <v>51</v>
      </c>
      <c r="F39" s="77">
        <v>0</v>
      </c>
      <c r="G39" s="3"/>
      <c r="H39" s="84">
        <v>0</v>
      </c>
      <c r="I39" s="147" t="s">
        <v>51</v>
      </c>
      <c r="J39" s="60"/>
      <c r="K39" s="24">
        <v>0</v>
      </c>
      <c r="L39" s="24"/>
      <c r="M39" s="25">
        <v>0</v>
      </c>
      <c r="N39">
        <f t="shared" si="0"/>
        <v>0</v>
      </c>
      <c r="P39" s="85">
        <f t="shared" si="1"/>
        <v>0</v>
      </c>
    </row>
    <row r="40" spans="1:17" ht="15.75" thickBot="1" x14ac:dyDescent="0.3">
      <c r="A40" s="75" t="s">
        <v>116</v>
      </c>
      <c r="B40" s="22">
        <v>35</v>
      </c>
      <c r="D40" s="79">
        <v>0.17326732673267325</v>
      </c>
      <c r="E40" s="75" t="s">
        <v>116</v>
      </c>
      <c r="F40" s="77">
        <v>33.5</v>
      </c>
      <c r="H40" s="84">
        <v>0.16584158415841585</v>
      </c>
      <c r="I40" s="75" t="s">
        <v>116</v>
      </c>
      <c r="J40" s="60">
        <v>19</v>
      </c>
      <c r="K40" s="24">
        <v>0.11874999999999999</v>
      </c>
      <c r="L40" s="24"/>
      <c r="M40" s="25">
        <v>0.2553125</v>
      </c>
      <c r="N40">
        <f t="shared" si="0"/>
        <v>87.5</v>
      </c>
      <c r="P40" s="85">
        <f t="shared" si="1"/>
        <v>0.59442141089108902</v>
      </c>
    </row>
    <row r="41" spans="1:17" ht="15.75" thickBot="1" x14ac:dyDescent="0.3">
      <c r="A41" s="39" t="s">
        <v>112</v>
      </c>
      <c r="B41" s="22">
        <v>0</v>
      </c>
      <c r="D41" s="79">
        <v>0</v>
      </c>
      <c r="E41" s="39" t="s">
        <v>112</v>
      </c>
      <c r="F41" s="120">
        <v>0</v>
      </c>
      <c r="H41" s="123">
        <v>0</v>
      </c>
      <c r="I41" s="39" t="s">
        <v>112</v>
      </c>
      <c r="J41" s="60"/>
      <c r="K41" s="24">
        <v>0</v>
      </c>
      <c r="L41" s="24"/>
      <c r="M41" s="25">
        <v>0</v>
      </c>
      <c r="N41">
        <f t="shared" si="0"/>
        <v>0</v>
      </c>
      <c r="P41" s="85">
        <f t="shared" si="1"/>
        <v>0</v>
      </c>
    </row>
    <row r="42" spans="1:17" ht="15.75" thickBot="1" x14ac:dyDescent="0.3">
      <c r="A42" s="148" t="s">
        <v>68</v>
      </c>
      <c r="B42" s="22">
        <v>146</v>
      </c>
      <c r="C42" s="80"/>
      <c r="D42" s="79">
        <v>0.72277227722772275</v>
      </c>
      <c r="E42" s="92" t="s">
        <v>68</v>
      </c>
      <c r="F42" s="77">
        <v>105</v>
      </c>
      <c r="G42" s="80"/>
      <c r="H42" s="84">
        <v>0.51980198019801982</v>
      </c>
      <c r="I42" s="148" t="s">
        <v>68</v>
      </c>
      <c r="J42" s="60">
        <v>30</v>
      </c>
      <c r="K42" s="24">
        <v>0.26548672566371684</v>
      </c>
      <c r="L42" s="24"/>
      <c r="M42" s="25">
        <v>0.57079646017699126</v>
      </c>
      <c r="N42">
        <f t="shared" si="0"/>
        <v>281</v>
      </c>
      <c r="P42" s="85">
        <f t="shared" si="1"/>
        <v>1.8133707176027338</v>
      </c>
    </row>
    <row r="43" spans="1:17" ht="15.75" thickBot="1" x14ac:dyDescent="0.3">
      <c r="A43" s="149" t="s">
        <v>69</v>
      </c>
      <c r="B43" s="22">
        <v>0</v>
      </c>
      <c r="C43" s="3"/>
      <c r="D43" s="79">
        <v>0</v>
      </c>
      <c r="E43" s="95" t="s">
        <v>69</v>
      </c>
      <c r="F43" s="121">
        <v>0</v>
      </c>
      <c r="G43" s="3"/>
      <c r="H43" s="125">
        <v>0</v>
      </c>
      <c r="I43" s="149" t="s">
        <v>69</v>
      </c>
      <c r="J43" s="60"/>
      <c r="K43" s="24">
        <v>0</v>
      </c>
      <c r="L43" s="24"/>
      <c r="M43" s="25">
        <v>0</v>
      </c>
      <c r="N43">
        <f t="shared" si="0"/>
        <v>0</v>
      </c>
      <c r="P43" s="85">
        <f t="shared" si="1"/>
        <v>0</v>
      </c>
    </row>
    <row r="44" spans="1:17" x14ac:dyDescent="0.25">
      <c r="I44" s="24" t="s">
        <v>122</v>
      </c>
      <c r="J44" s="60">
        <v>18</v>
      </c>
      <c r="K44" s="24">
        <v>0.13333333333333333</v>
      </c>
      <c r="L44" s="24"/>
      <c r="M44" s="25">
        <v>0.28666666666666668</v>
      </c>
      <c r="N44">
        <f t="shared" si="0"/>
        <v>18</v>
      </c>
      <c r="P44" s="85">
        <f t="shared" si="1"/>
        <v>0.28666666666666668</v>
      </c>
    </row>
    <row r="45" spans="1:17" x14ac:dyDescent="0.25">
      <c r="I45" s="24" t="s">
        <v>123</v>
      </c>
      <c r="J45" s="60"/>
      <c r="K45" s="24">
        <v>0</v>
      </c>
      <c r="L45" s="24"/>
      <c r="M45" s="25">
        <v>0</v>
      </c>
      <c r="N45">
        <f t="shared" si="0"/>
        <v>0</v>
      </c>
      <c r="P45" s="85">
        <f t="shared" si="1"/>
        <v>0</v>
      </c>
    </row>
  </sheetData>
  <conditionalFormatting sqref="D2:D4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4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:O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:P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G28" sqref="G28"/>
    </sheetView>
  </sheetViews>
  <sheetFormatPr defaultRowHeight="15" x14ac:dyDescent="0.25"/>
  <cols>
    <col min="1" max="1" width="3" bestFit="1" customWidth="1"/>
    <col min="2" max="2" width="21.42578125" bestFit="1" customWidth="1"/>
    <col min="3" max="3" width="14.28515625" bestFit="1" customWidth="1"/>
    <col min="5" max="5" width="36.5703125" bestFit="1" customWidth="1"/>
    <col min="6" max="6" width="12" bestFit="1" customWidth="1"/>
    <col min="9" max="9" width="12" bestFit="1" customWidth="1"/>
  </cols>
  <sheetData>
    <row r="1" spans="2:10" x14ac:dyDescent="0.25">
      <c r="B1" t="s">
        <v>62</v>
      </c>
      <c r="C1" t="s">
        <v>64</v>
      </c>
      <c r="D1" t="s">
        <v>63</v>
      </c>
      <c r="E1" t="s">
        <v>125</v>
      </c>
    </row>
    <row r="2" spans="2:10" x14ac:dyDescent="0.25">
      <c r="B2" t="s">
        <v>112</v>
      </c>
      <c r="C2" t="s">
        <v>61</v>
      </c>
      <c r="D2" t="s">
        <v>109</v>
      </c>
      <c r="E2" t="s">
        <v>101</v>
      </c>
      <c r="G2" s="58" t="s">
        <v>126</v>
      </c>
      <c r="H2" s="58" t="s">
        <v>84</v>
      </c>
      <c r="I2" s="58" t="s">
        <v>109</v>
      </c>
    </row>
    <row r="3" spans="2:10" x14ac:dyDescent="0.25">
      <c r="B3" t="s">
        <v>120</v>
      </c>
      <c r="C3" t="s">
        <v>61</v>
      </c>
      <c r="D3" t="s">
        <v>109</v>
      </c>
      <c r="E3" t="s">
        <v>93</v>
      </c>
      <c r="G3" s="58" t="s">
        <v>60</v>
      </c>
      <c r="H3" s="58">
        <f>COUNTIFS($C$2:$C$95,$G3,$D$2:$D$95,H$2)</f>
        <v>25</v>
      </c>
      <c r="I3" s="58">
        <f>COUNTIFS($C$2:$C$95,$G3,$D$2:$D$95,I$2)</f>
        <v>7</v>
      </c>
      <c r="J3" s="54">
        <f>SUM(H3:I3)</f>
        <v>32</v>
      </c>
    </row>
    <row r="4" spans="2:10" x14ac:dyDescent="0.25">
      <c r="B4" t="s">
        <v>116</v>
      </c>
      <c r="C4" t="s">
        <v>61</v>
      </c>
      <c r="D4" t="s">
        <v>109</v>
      </c>
      <c r="E4" t="s">
        <v>117</v>
      </c>
      <c r="G4" s="58" t="s">
        <v>61</v>
      </c>
      <c r="H4" s="64">
        <f>COUNTIFS($C$2:$C$95,$G4,$D$2:$D$95,H$2)</f>
        <v>11</v>
      </c>
      <c r="I4" s="64">
        <f>COUNTIFS($C$2:$C$95,$G4,$D$2:$D$95,I$2)</f>
        <v>5</v>
      </c>
      <c r="J4" s="54">
        <f>SUM(H4:I4)</f>
        <v>16</v>
      </c>
    </row>
    <row r="5" spans="2:10" x14ac:dyDescent="0.25">
      <c r="B5" t="s">
        <v>123</v>
      </c>
      <c r="C5" t="s">
        <v>61</v>
      </c>
      <c r="D5" t="s">
        <v>109</v>
      </c>
      <c r="E5" t="s">
        <v>117</v>
      </c>
      <c r="H5" s="57">
        <f>SUM(H3:H4)</f>
        <v>36</v>
      </c>
      <c r="I5" s="57">
        <f t="shared" ref="I5:J5" si="0">SUM(I3:I4)</f>
        <v>12</v>
      </c>
      <c r="J5" s="57">
        <f t="shared" si="0"/>
        <v>48</v>
      </c>
    </row>
    <row r="6" spans="2:10" x14ac:dyDescent="0.25">
      <c r="B6" t="s">
        <v>88</v>
      </c>
      <c r="C6" t="s">
        <v>61</v>
      </c>
      <c r="D6" t="s">
        <v>84</v>
      </c>
      <c r="E6" t="s">
        <v>86</v>
      </c>
    </row>
    <row r="7" spans="2:10" x14ac:dyDescent="0.25">
      <c r="B7" t="s">
        <v>79</v>
      </c>
      <c r="C7" t="s">
        <v>61</v>
      </c>
      <c r="D7" t="s">
        <v>84</v>
      </c>
      <c r="E7" t="s">
        <v>85</v>
      </c>
    </row>
    <row r="8" spans="2:10" x14ac:dyDescent="0.25">
      <c r="B8" t="s">
        <v>44</v>
      </c>
      <c r="C8" t="s">
        <v>61</v>
      </c>
      <c r="D8" t="s">
        <v>84</v>
      </c>
      <c r="E8" t="s">
        <v>97</v>
      </c>
    </row>
    <row r="9" spans="2:10" x14ac:dyDescent="0.25">
      <c r="B9" t="s">
        <v>98</v>
      </c>
      <c r="C9" t="s">
        <v>61</v>
      </c>
      <c r="D9" t="s">
        <v>84</v>
      </c>
      <c r="E9" t="s">
        <v>99</v>
      </c>
    </row>
    <row r="10" spans="2:10" x14ac:dyDescent="0.25">
      <c r="B10" t="s">
        <v>94</v>
      </c>
      <c r="C10" t="s">
        <v>61</v>
      </c>
      <c r="D10" t="s">
        <v>84</v>
      </c>
      <c r="E10" t="s">
        <v>95</v>
      </c>
    </row>
    <row r="11" spans="2:10" x14ac:dyDescent="0.25">
      <c r="B11" t="s">
        <v>124</v>
      </c>
      <c r="C11" t="s">
        <v>61</v>
      </c>
      <c r="D11" t="s">
        <v>84</v>
      </c>
    </row>
    <row r="12" spans="2:10" x14ac:dyDescent="0.25">
      <c r="B12" t="s">
        <v>50</v>
      </c>
      <c r="C12" t="s">
        <v>61</v>
      </c>
      <c r="D12" t="s">
        <v>84</v>
      </c>
      <c r="E12" t="s">
        <v>118</v>
      </c>
    </row>
    <row r="13" spans="2:10" x14ac:dyDescent="0.25">
      <c r="B13" t="s">
        <v>59</v>
      </c>
      <c r="C13" t="s">
        <v>61</v>
      </c>
      <c r="D13" t="s">
        <v>84</v>
      </c>
      <c r="E13" t="s">
        <v>93</v>
      </c>
    </row>
    <row r="14" spans="2:10" x14ac:dyDescent="0.25">
      <c r="B14" t="s">
        <v>73</v>
      </c>
      <c r="C14" t="s">
        <v>61</v>
      </c>
      <c r="D14" t="s">
        <v>84</v>
      </c>
      <c r="E14" t="s">
        <v>104</v>
      </c>
    </row>
    <row r="15" spans="2:10" x14ac:dyDescent="0.25">
      <c r="B15" t="s">
        <v>113</v>
      </c>
      <c r="C15" t="s">
        <v>61</v>
      </c>
      <c r="D15" t="s">
        <v>84</v>
      </c>
    </row>
    <row r="16" spans="2:10" x14ac:dyDescent="0.25">
      <c r="B16" t="s">
        <v>52</v>
      </c>
      <c r="C16" t="s">
        <v>61</v>
      </c>
      <c r="D16" t="s">
        <v>84</v>
      </c>
      <c r="E16" t="s">
        <v>86</v>
      </c>
    </row>
    <row r="17" spans="2:5" x14ac:dyDescent="0.25">
      <c r="B17" t="s">
        <v>128</v>
      </c>
      <c r="C17" t="s">
        <v>61</v>
      </c>
      <c r="D17" t="s">
        <v>109</v>
      </c>
      <c r="E17" t="s">
        <v>129</v>
      </c>
    </row>
    <row r="18" spans="2:5" x14ac:dyDescent="0.25">
      <c r="B18" t="s">
        <v>72</v>
      </c>
      <c r="C18" t="s">
        <v>60</v>
      </c>
      <c r="D18" t="s">
        <v>109</v>
      </c>
      <c r="E18" t="s">
        <v>110</v>
      </c>
    </row>
    <row r="19" spans="2:5" x14ac:dyDescent="0.25">
      <c r="B19" t="s">
        <v>108</v>
      </c>
      <c r="C19" t="s">
        <v>60</v>
      </c>
      <c r="D19" t="s">
        <v>109</v>
      </c>
      <c r="E19" t="s">
        <v>110</v>
      </c>
    </row>
    <row r="20" spans="2:5" x14ac:dyDescent="0.25">
      <c r="B20" t="s">
        <v>114</v>
      </c>
      <c r="C20" t="s">
        <v>60</v>
      </c>
      <c r="D20" t="s">
        <v>109</v>
      </c>
      <c r="E20" t="s">
        <v>86</v>
      </c>
    </row>
    <row r="21" spans="2:5" x14ac:dyDescent="0.25">
      <c r="B21" t="s">
        <v>71</v>
      </c>
      <c r="C21" t="s">
        <v>60</v>
      </c>
      <c r="D21" t="s">
        <v>109</v>
      </c>
    </row>
    <row r="22" spans="2:5" x14ac:dyDescent="0.25">
      <c r="B22" t="s">
        <v>119</v>
      </c>
      <c r="C22" t="s">
        <v>60</v>
      </c>
      <c r="D22" t="s">
        <v>109</v>
      </c>
    </row>
    <row r="23" spans="2:5" x14ac:dyDescent="0.25">
      <c r="B23" t="s">
        <v>122</v>
      </c>
      <c r="C23" t="s">
        <v>60</v>
      </c>
      <c r="D23" t="s">
        <v>109</v>
      </c>
      <c r="E23" t="s">
        <v>117</v>
      </c>
    </row>
    <row r="24" spans="2:5" x14ac:dyDescent="0.25">
      <c r="B24" t="s">
        <v>127</v>
      </c>
      <c r="C24" t="s">
        <v>60</v>
      </c>
      <c r="D24" t="s">
        <v>109</v>
      </c>
    </row>
    <row r="25" spans="2:5" x14ac:dyDescent="0.25">
      <c r="B25" t="s">
        <v>100</v>
      </c>
      <c r="C25" t="s">
        <v>60</v>
      </c>
      <c r="D25" t="s">
        <v>84</v>
      </c>
      <c r="E25" t="s">
        <v>99</v>
      </c>
    </row>
    <row r="26" spans="2:5" x14ac:dyDescent="0.25">
      <c r="B26" t="s">
        <v>102</v>
      </c>
      <c r="C26" t="s">
        <v>60</v>
      </c>
      <c r="D26" t="s">
        <v>84</v>
      </c>
      <c r="E26" t="s">
        <v>97</v>
      </c>
    </row>
    <row r="27" spans="2:5" x14ac:dyDescent="0.25">
      <c r="B27" t="s">
        <v>75</v>
      </c>
      <c r="C27" t="s">
        <v>60</v>
      </c>
      <c r="D27" t="s">
        <v>84</v>
      </c>
      <c r="E27" t="s">
        <v>97</v>
      </c>
    </row>
    <row r="28" spans="2:5" x14ac:dyDescent="0.25">
      <c r="B28" t="s">
        <v>54</v>
      </c>
      <c r="C28" t="s">
        <v>60</v>
      </c>
      <c r="D28" t="s">
        <v>84</v>
      </c>
      <c r="E28" t="s">
        <v>92</v>
      </c>
    </row>
    <row r="29" spans="2:5" x14ac:dyDescent="0.25">
      <c r="B29" t="s">
        <v>111</v>
      </c>
      <c r="C29" t="s">
        <v>60</v>
      </c>
      <c r="D29" t="s">
        <v>84</v>
      </c>
      <c r="E29" t="s">
        <v>110</v>
      </c>
    </row>
    <row r="30" spans="2:5" x14ac:dyDescent="0.25">
      <c r="B30" t="s">
        <v>70</v>
      </c>
      <c r="C30" t="s">
        <v>60</v>
      </c>
      <c r="D30" t="s">
        <v>84</v>
      </c>
      <c r="E30" t="s">
        <v>107</v>
      </c>
    </row>
    <row r="31" spans="2:5" x14ac:dyDescent="0.25">
      <c r="B31" t="s">
        <v>45</v>
      </c>
      <c r="C31" t="s">
        <v>60</v>
      </c>
      <c r="D31" t="s">
        <v>84</v>
      </c>
    </row>
    <row r="32" spans="2:5" x14ac:dyDescent="0.25">
      <c r="B32" t="s">
        <v>87</v>
      </c>
      <c r="C32" t="s">
        <v>60</v>
      </c>
      <c r="D32" t="s">
        <v>84</v>
      </c>
      <c r="E32" t="s">
        <v>86</v>
      </c>
    </row>
    <row r="33" spans="2:5" x14ac:dyDescent="0.25">
      <c r="B33" t="s">
        <v>55</v>
      </c>
      <c r="C33" t="s">
        <v>60</v>
      </c>
      <c r="D33" t="s">
        <v>84</v>
      </c>
      <c r="E33" t="s">
        <v>101</v>
      </c>
    </row>
    <row r="34" spans="2:5" x14ac:dyDescent="0.25">
      <c r="B34" t="s">
        <v>80</v>
      </c>
      <c r="C34" t="s">
        <v>60</v>
      </c>
      <c r="D34" t="s">
        <v>84</v>
      </c>
      <c r="E34" t="s">
        <v>85</v>
      </c>
    </row>
    <row r="35" spans="2:5" x14ac:dyDescent="0.25">
      <c r="B35" t="s">
        <v>68</v>
      </c>
      <c r="C35" t="s">
        <v>60</v>
      </c>
      <c r="D35" t="s">
        <v>84</v>
      </c>
      <c r="E35" t="s">
        <v>118</v>
      </c>
    </row>
    <row r="36" spans="2:5" x14ac:dyDescent="0.25">
      <c r="B36" t="s">
        <v>78</v>
      </c>
      <c r="C36" t="s">
        <v>60</v>
      </c>
      <c r="D36" t="s">
        <v>84</v>
      </c>
      <c r="E36" t="s">
        <v>121</v>
      </c>
    </row>
    <row r="37" spans="2:5" x14ac:dyDescent="0.25">
      <c r="B37" t="s">
        <v>96</v>
      </c>
      <c r="C37" t="s">
        <v>60</v>
      </c>
      <c r="D37" t="s">
        <v>84</v>
      </c>
      <c r="E37" t="s">
        <v>97</v>
      </c>
    </row>
    <row r="38" spans="2:5" x14ac:dyDescent="0.25">
      <c r="B38" t="s">
        <v>58</v>
      </c>
      <c r="C38" t="s">
        <v>60</v>
      </c>
      <c r="D38" t="s">
        <v>84</v>
      </c>
      <c r="E38" t="s">
        <v>115</v>
      </c>
    </row>
    <row r="39" spans="2:5" x14ac:dyDescent="0.25">
      <c r="B39" t="s">
        <v>56</v>
      </c>
      <c r="C39" t="s">
        <v>60</v>
      </c>
      <c r="D39" t="s">
        <v>84</v>
      </c>
      <c r="E39" t="s">
        <v>103</v>
      </c>
    </row>
    <row r="40" spans="2:5" x14ac:dyDescent="0.25">
      <c r="B40" t="s">
        <v>49</v>
      </c>
      <c r="C40" t="s">
        <v>60</v>
      </c>
      <c r="D40" t="s">
        <v>84</v>
      </c>
      <c r="E40" t="s">
        <v>89</v>
      </c>
    </row>
    <row r="41" spans="2:5" x14ac:dyDescent="0.25">
      <c r="B41" t="s">
        <v>105</v>
      </c>
      <c r="C41" t="s">
        <v>60</v>
      </c>
      <c r="D41" t="s">
        <v>84</v>
      </c>
      <c r="E41" t="s">
        <v>106</v>
      </c>
    </row>
    <row r="42" spans="2:5" x14ac:dyDescent="0.25">
      <c r="B42" t="s">
        <v>53</v>
      </c>
      <c r="C42" t="s">
        <v>60</v>
      </c>
      <c r="D42" t="s">
        <v>84</v>
      </c>
      <c r="E42" t="s">
        <v>86</v>
      </c>
    </row>
    <row r="43" spans="2:5" x14ac:dyDescent="0.25">
      <c r="B43" t="s">
        <v>46</v>
      </c>
      <c r="C43" t="s">
        <v>60</v>
      </c>
      <c r="D43" t="s">
        <v>84</v>
      </c>
      <c r="E43" t="s">
        <v>86</v>
      </c>
    </row>
    <row r="44" spans="2:5" x14ac:dyDescent="0.25">
      <c r="B44" t="s">
        <v>57</v>
      </c>
      <c r="C44" t="s">
        <v>60</v>
      </c>
      <c r="D44" t="s">
        <v>84</v>
      </c>
      <c r="E44" t="s">
        <v>91</v>
      </c>
    </row>
    <row r="45" spans="2:5" x14ac:dyDescent="0.25">
      <c r="B45" t="s">
        <v>51</v>
      </c>
      <c r="C45" t="s">
        <v>60</v>
      </c>
      <c r="D45" t="s">
        <v>84</v>
      </c>
      <c r="E45" t="s">
        <v>118</v>
      </c>
    </row>
    <row r="46" spans="2:5" x14ac:dyDescent="0.25">
      <c r="B46" t="s">
        <v>76</v>
      </c>
      <c r="C46" t="s">
        <v>60</v>
      </c>
      <c r="D46" t="s">
        <v>84</v>
      </c>
    </row>
    <row r="47" spans="2:5" x14ac:dyDescent="0.25">
      <c r="B47" t="s">
        <v>48</v>
      </c>
      <c r="C47" t="s">
        <v>60</v>
      </c>
      <c r="D47" t="s">
        <v>84</v>
      </c>
      <c r="E47" t="s">
        <v>93</v>
      </c>
    </row>
    <row r="48" spans="2:5" x14ac:dyDescent="0.25">
      <c r="B48" t="s">
        <v>69</v>
      </c>
      <c r="C48" t="s">
        <v>60</v>
      </c>
      <c r="D48" t="s">
        <v>84</v>
      </c>
    </row>
    <row r="49" spans="2:5" x14ac:dyDescent="0.25">
      <c r="B49" t="s">
        <v>47</v>
      </c>
      <c r="C49" t="s">
        <v>60</v>
      </c>
      <c r="D49" t="s">
        <v>84</v>
      </c>
      <c r="E49" t="s">
        <v>129</v>
      </c>
    </row>
  </sheetData>
  <autoFilter ref="B1:I46"/>
  <conditionalFormatting sqref="C30 C2:C28">
    <cfRule type="cellIs" dxfId="31" priority="34" operator="equal">
      <formula>"м"</formula>
    </cfRule>
  </conditionalFormatting>
  <conditionalFormatting sqref="D30 D2:D28">
    <cfRule type="cellIs" dxfId="30" priority="33" operator="equal">
      <formula>"Новички"</formula>
    </cfRule>
  </conditionalFormatting>
  <conditionalFormatting sqref="C29">
    <cfRule type="cellIs" dxfId="29" priority="32" operator="equal">
      <formula>"м"</formula>
    </cfRule>
  </conditionalFormatting>
  <conditionalFormatting sqref="D29">
    <cfRule type="cellIs" dxfId="28" priority="31" operator="equal">
      <formula>"Новички"</formula>
    </cfRule>
  </conditionalFormatting>
  <conditionalFormatting sqref="C31">
    <cfRule type="cellIs" dxfId="27" priority="30" operator="equal">
      <formula>"м"</formula>
    </cfRule>
  </conditionalFormatting>
  <conditionalFormatting sqref="D31">
    <cfRule type="cellIs" dxfId="26" priority="29" operator="equal">
      <formula>"Новички"</formula>
    </cfRule>
  </conditionalFormatting>
  <conditionalFormatting sqref="C32">
    <cfRule type="cellIs" dxfId="25" priority="28" operator="equal">
      <formula>"м"</formula>
    </cfRule>
  </conditionalFormatting>
  <conditionalFormatting sqref="D32">
    <cfRule type="cellIs" dxfId="24" priority="27" operator="equal">
      <formula>"Новички"</formula>
    </cfRule>
  </conditionalFormatting>
  <conditionalFormatting sqref="C33:C34">
    <cfRule type="cellIs" dxfId="23" priority="26" operator="equal">
      <formula>"м"</formula>
    </cfRule>
  </conditionalFormatting>
  <conditionalFormatting sqref="D33:D34">
    <cfRule type="cellIs" dxfId="22" priority="25" operator="equal">
      <formula>"Новички"</formula>
    </cfRule>
  </conditionalFormatting>
  <conditionalFormatting sqref="C35">
    <cfRule type="cellIs" dxfId="21" priority="24" operator="equal">
      <formula>"м"</formula>
    </cfRule>
  </conditionalFormatting>
  <conditionalFormatting sqref="D35">
    <cfRule type="cellIs" dxfId="20" priority="23" operator="equal">
      <formula>"Новички"</formula>
    </cfRule>
  </conditionalFormatting>
  <conditionalFormatting sqref="C36">
    <cfRule type="cellIs" dxfId="19" priority="22" operator="equal">
      <formula>"м"</formula>
    </cfRule>
  </conditionalFormatting>
  <conditionalFormatting sqref="D36">
    <cfRule type="cellIs" dxfId="18" priority="21" operator="equal">
      <formula>"Новички"</formula>
    </cfRule>
  </conditionalFormatting>
  <conditionalFormatting sqref="C37">
    <cfRule type="cellIs" dxfId="17" priority="20" operator="equal">
      <formula>"м"</formula>
    </cfRule>
  </conditionalFormatting>
  <conditionalFormatting sqref="D37">
    <cfRule type="cellIs" dxfId="16" priority="19" operator="equal">
      <formula>"Новички"</formula>
    </cfRule>
  </conditionalFormatting>
  <conditionalFormatting sqref="C38">
    <cfRule type="cellIs" dxfId="15" priority="18" operator="equal">
      <formula>"м"</formula>
    </cfRule>
  </conditionalFormatting>
  <conditionalFormatting sqref="D38">
    <cfRule type="cellIs" dxfId="14" priority="17" operator="equal">
      <formula>"Новички"</formula>
    </cfRule>
  </conditionalFormatting>
  <conditionalFormatting sqref="C39">
    <cfRule type="cellIs" dxfId="11" priority="14" operator="equal">
      <formula>"м"</formula>
    </cfRule>
  </conditionalFormatting>
  <conditionalFormatting sqref="D39">
    <cfRule type="cellIs" dxfId="10" priority="13" operator="equal">
      <formula>"Новички"</formula>
    </cfRule>
  </conditionalFormatting>
  <conditionalFormatting sqref="C40">
    <cfRule type="cellIs" dxfId="9" priority="12" operator="equal">
      <formula>"м"</formula>
    </cfRule>
  </conditionalFormatting>
  <conditionalFormatting sqref="D40">
    <cfRule type="cellIs" dxfId="8" priority="11" operator="equal">
      <formula>"Новички"</formula>
    </cfRule>
  </conditionalFormatting>
  <conditionalFormatting sqref="C41:C42">
    <cfRule type="cellIs" dxfId="7" priority="10" operator="equal">
      <formula>"м"</formula>
    </cfRule>
  </conditionalFormatting>
  <conditionalFormatting sqref="D41:D42">
    <cfRule type="cellIs" dxfId="6" priority="9" operator="equal">
      <formula>"Новички"</formula>
    </cfRule>
  </conditionalFormatting>
  <conditionalFormatting sqref="C43">
    <cfRule type="cellIs" dxfId="5" priority="8" operator="equal">
      <formula>"м"</formula>
    </cfRule>
  </conditionalFormatting>
  <conditionalFormatting sqref="D43">
    <cfRule type="cellIs" dxfId="4" priority="7" operator="equal">
      <formula>"Новички"</formula>
    </cfRule>
  </conditionalFormatting>
  <conditionalFormatting sqref="C44">
    <cfRule type="cellIs" dxfId="3" priority="6" operator="equal">
      <formula>"м"</formula>
    </cfRule>
  </conditionalFormatting>
  <conditionalFormatting sqref="D44">
    <cfRule type="cellIs" dxfId="2" priority="5" operator="equal">
      <formula>"Новички"</formula>
    </cfRule>
  </conditionalFormatting>
  <conditionalFormatting sqref="C45:C46">
    <cfRule type="cellIs" dxfId="1" priority="4" operator="equal">
      <formula>"м"</formula>
    </cfRule>
  </conditionalFormatting>
  <conditionalFormatting sqref="D45:D46">
    <cfRule type="cellIs" dxfId="0" priority="3" operator="equal">
      <formula>"Новички"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BreakPreview" topLeftCell="A31" zoomScale="120" zoomScaleNormal="90" zoomScaleSheetLayoutView="120" workbookViewId="0">
      <selection activeCell="A34" sqref="A34"/>
    </sheetView>
  </sheetViews>
  <sheetFormatPr defaultRowHeight="15" x14ac:dyDescent="0.25"/>
  <cols>
    <col min="1" max="1" width="20.7109375" customWidth="1"/>
    <col min="2" max="11" width="5" customWidth="1"/>
    <col min="12" max="12" width="7.140625" bestFit="1" customWidth="1"/>
    <col min="13" max="13" width="10.7109375" customWidth="1"/>
    <col min="14" max="14" width="5.42578125" customWidth="1"/>
  </cols>
  <sheetData>
    <row r="1" spans="1:14" ht="18" customHeight="1" x14ac:dyDescent="0.3">
      <c r="A1" s="12" t="s">
        <v>1</v>
      </c>
    </row>
    <row r="2" spans="1:14" ht="18" customHeight="1" x14ac:dyDescent="0.25">
      <c r="A2" s="188" t="s">
        <v>25</v>
      </c>
    </row>
    <row r="3" spans="1:14" x14ac:dyDescent="0.25">
      <c r="A3" s="188"/>
      <c r="B3" s="65">
        <v>1</v>
      </c>
      <c r="C3" s="9">
        <v>2</v>
      </c>
      <c r="D3" s="65">
        <v>3</v>
      </c>
      <c r="E3" s="9">
        <v>4</v>
      </c>
      <c r="F3" s="65">
        <v>5</v>
      </c>
      <c r="G3" s="9">
        <v>6</v>
      </c>
      <c r="H3" s="65">
        <v>7</v>
      </c>
      <c r="I3" s="9">
        <v>8</v>
      </c>
      <c r="J3" s="65">
        <v>9</v>
      </c>
      <c r="K3" s="9">
        <v>10</v>
      </c>
      <c r="L3" s="24" t="s">
        <v>26</v>
      </c>
      <c r="M3" s="43" t="s">
        <v>28</v>
      </c>
    </row>
    <row r="4" spans="1:14" x14ac:dyDescent="0.25">
      <c r="A4" s="24" t="s">
        <v>73</v>
      </c>
      <c r="B4" s="59">
        <v>9</v>
      </c>
      <c r="C4" s="59">
        <v>14</v>
      </c>
      <c r="D4" s="59">
        <v>6</v>
      </c>
      <c r="E4" s="59">
        <v>6</v>
      </c>
      <c r="F4" s="59">
        <v>9</v>
      </c>
      <c r="G4" s="59">
        <v>7</v>
      </c>
      <c r="H4" s="59">
        <v>5</v>
      </c>
      <c r="I4" s="59">
        <v>7</v>
      </c>
      <c r="J4" s="59">
        <v>9</v>
      </c>
      <c r="K4" s="59">
        <v>10</v>
      </c>
      <c r="L4" s="24">
        <f>SUM(B4:K4)</f>
        <v>82</v>
      </c>
      <c r="M4" s="25">
        <f t="shared" ref="M4:M14" si="0">L4/MAX($L$4:$L$14)</f>
        <v>0.81188118811881194</v>
      </c>
      <c r="N4" s="102">
        <v>2</v>
      </c>
    </row>
    <row r="5" spans="1:14" x14ac:dyDescent="0.25">
      <c r="A5" s="24" t="s">
        <v>113</v>
      </c>
      <c r="B5" s="59">
        <v>3</v>
      </c>
      <c r="C5" s="59">
        <v>5</v>
      </c>
      <c r="D5" s="59">
        <v>9</v>
      </c>
      <c r="E5" s="59">
        <v>7</v>
      </c>
      <c r="F5" s="59">
        <v>6</v>
      </c>
      <c r="G5" s="59">
        <v>4</v>
      </c>
      <c r="H5" s="59">
        <v>0</v>
      </c>
      <c r="I5" s="59">
        <v>9</v>
      </c>
      <c r="J5" s="59">
        <v>4</v>
      </c>
      <c r="K5" s="59">
        <v>8</v>
      </c>
      <c r="L5" s="24">
        <f t="shared" ref="L5:L14" si="1">SUM(B5:K5)</f>
        <v>55</v>
      </c>
      <c r="M5" s="25">
        <f t="shared" si="0"/>
        <v>0.54455445544554459</v>
      </c>
      <c r="N5" s="24"/>
    </row>
    <row r="6" spans="1:14" x14ac:dyDescent="0.25">
      <c r="A6" s="24" t="s">
        <v>94</v>
      </c>
      <c r="B6" s="59">
        <v>8</v>
      </c>
      <c r="C6" s="59">
        <v>5</v>
      </c>
      <c r="D6" s="59">
        <v>5</v>
      </c>
      <c r="E6" s="59">
        <v>3</v>
      </c>
      <c r="F6" s="59">
        <v>5</v>
      </c>
      <c r="G6" s="59">
        <v>9</v>
      </c>
      <c r="H6" s="59">
        <v>8</v>
      </c>
      <c r="I6" s="59">
        <v>11</v>
      </c>
      <c r="J6" s="59">
        <v>5</v>
      </c>
      <c r="K6" s="59">
        <v>0</v>
      </c>
      <c r="L6" s="24">
        <f t="shared" si="1"/>
        <v>59</v>
      </c>
      <c r="M6" s="25">
        <f t="shared" si="0"/>
        <v>0.58415841584158412</v>
      </c>
      <c r="N6" s="24"/>
    </row>
    <row r="7" spans="1:14" x14ac:dyDescent="0.25">
      <c r="A7" s="24" t="s">
        <v>52</v>
      </c>
      <c r="B7" s="59">
        <v>9</v>
      </c>
      <c r="C7" s="59">
        <v>9</v>
      </c>
      <c r="D7" s="59">
        <v>6</v>
      </c>
      <c r="E7" s="59">
        <v>8</v>
      </c>
      <c r="F7" s="59">
        <v>5</v>
      </c>
      <c r="G7" s="59">
        <v>2</v>
      </c>
      <c r="H7" s="59">
        <v>6</v>
      </c>
      <c r="I7" s="59">
        <v>7</v>
      </c>
      <c r="J7" s="59">
        <v>12</v>
      </c>
      <c r="K7" s="59">
        <v>10</v>
      </c>
      <c r="L7" s="24">
        <f t="shared" si="1"/>
        <v>74</v>
      </c>
      <c r="M7" s="25">
        <f t="shared" si="0"/>
        <v>0.73267326732673266</v>
      </c>
      <c r="N7" s="102">
        <v>3</v>
      </c>
    </row>
    <row r="8" spans="1:14" x14ac:dyDescent="0.25">
      <c r="A8" s="24" t="s">
        <v>50</v>
      </c>
      <c r="B8" s="59">
        <v>3</v>
      </c>
      <c r="C8" s="59">
        <v>7</v>
      </c>
      <c r="D8" s="59">
        <v>6</v>
      </c>
      <c r="E8" s="59">
        <v>10</v>
      </c>
      <c r="F8" s="59">
        <v>10</v>
      </c>
      <c r="G8" s="59">
        <v>9</v>
      </c>
      <c r="H8" s="59">
        <v>9</v>
      </c>
      <c r="I8" s="59">
        <v>2</v>
      </c>
      <c r="J8" s="59">
        <v>3</v>
      </c>
      <c r="K8" s="59">
        <v>10</v>
      </c>
      <c r="L8" s="24">
        <f t="shared" si="1"/>
        <v>69</v>
      </c>
      <c r="M8" s="25">
        <f t="shared" si="0"/>
        <v>0.68316831683168322</v>
      </c>
      <c r="N8" s="24"/>
    </row>
    <row r="9" spans="1:14" x14ac:dyDescent="0.25">
      <c r="A9" s="24" t="s">
        <v>98</v>
      </c>
      <c r="B9" s="59">
        <v>5</v>
      </c>
      <c r="C9" s="59">
        <v>5</v>
      </c>
      <c r="D9" s="59">
        <v>6</v>
      </c>
      <c r="E9" s="59">
        <v>3</v>
      </c>
      <c r="F9" s="59">
        <v>5</v>
      </c>
      <c r="G9" s="59">
        <v>3</v>
      </c>
      <c r="H9" s="59">
        <v>0</v>
      </c>
      <c r="I9" s="59">
        <v>2</v>
      </c>
      <c r="J9" s="59">
        <v>2</v>
      </c>
      <c r="K9" s="59">
        <v>4</v>
      </c>
      <c r="L9" s="24">
        <f t="shared" si="1"/>
        <v>35</v>
      </c>
      <c r="M9" s="25">
        <f t="shared" si="0"/>
        <v>0.34653465346534651</v>
      </c>
      <c r="N9" s="24"/>
    </row>
    <row r="10" spans="1:14" x14ac:dyDescent="0.25">
      <c r="A10" s="24" t="s">
        <v>88</v>
      </c>
      <c r="B10" s="59">
        <v>3</v>
      </c>
      <c r="C10" s="59">
        <v>7</v>
      </c>
      <c r="D10" s="59">
        <v>7</v>
      </c>
      <c r="E10" s="59">
        <v>4</v>
      </c>
      <c r="F10" s="59">
        <v>4</v>
      </c>
      <c r="G10" s="59">
        <v>7</v>
      </c>
      <c r="H10" s="59">
        <v>10</v>
      </c>
      <c r="I10" s="59">
        <v>6</v>
      </c>
      <c r="J10" s="59">
        <v>10</v>
      </c>
      <c r="K10" s="59">
        <v>2</v>
      </c>
      <c r="L10" s="24">
        <f t="shared" si="1"/>
        <v>60</v>
      </c>
      <c r="M10" s="25">
        <f t="shared" si="0"/>
        <v>0.59405940594059403</v>
      </c>
      <c r="N10" s="24"/>
    </row>
    <row r="11" spans="1:14" x14ac:dyDescent="0.25">
      <c r="A11" s="24" t="s">
        <v>59</v>
      </c>
      <c r="B11" s="59">
        <v>4</v>
      </c>
      <c r="C11" s="59">
        <v>7</v>
      </c>
      <c r="D11" s="59">
        <v>9</v>
      </c>
      <c r="E11" s="59">
        <v>5</v>
      </c>
      <c r="F11" s="59">
        <v>4</v>
      </c>
      <c r="G11" s="59">
        <v>8</v>
      </c>
      <c r="H11" s="59">
        <v>5</v>
      </c>
      <c r="I11" s="59">
        <v>10</v>
      </c>
      <c r="J11" s="59">
        <v>8</v>
      </c>
      <c r="K11" s="59">
        <v>9</v>
      </c>
      <c r="L11" s="24">
        <f t="shared" si="1"/>
        <v>69</v>
      </c>
      <c r="M11" s="25">
        <f t="shared" si="0"/>
        <v>0.68316831683168322</v>
      </c>
      <c r="N11" s="24"/>
    </row>
    <row r="12" spans="1:14" x14ac:dyDescent="0.25">
      <c r="A12" s="24" t="s">
        <v>79</v>
      </c>
      <c r="B12" s="59">
        <v>14</v>
      </c>
      <c r="C12" s="59">
        <v>10</v>
      </c>
      <c r="D12" s="59">
        <v>10</v>
      </c>
      <c r="E12" s="59">
        <v>10</v>
      </c>
      <c r="F12" s="59">
        <v>12</v>
      </c>
      <c r="G12" s="59">
        <v>5</v>
      </c>
      <c r="H12" s="59">
        <v>10</v>
      </c>
      <c r="I12" s="59">
        <v>10</v>
      </c>
      <c r="J12" s="59">
        <v>9</v>
      </c>
      <c r="K12" s="59">
        <v>11</v>
      </c>
      <c r="L12" s="24">
        <f t="shared" si="1"/>
        <v>101</v>
      </c>
      <c r="M12" s="25">
        <f t="shared" si="0"/>
        <v>1</v>
      </c>
      <c r="N12" s="102">
        <v>1</v>
      </c>
    </row>
    <row r="13" spans="1:14" x14ac:dyDescent="0.25">
      <c r="A13" s="24" t="s">
        <v>44</v>
      </c>
      <c r="B13" s="59">
        <v>3</v>
      </c>
      <c r="C13" s="59">
        <v>10</v>
      </c>
      <c r="D13" s="59">
        <v>4</v>
      </c>
      <c r="E13" s="59">
        <v>7</v>
      </c>
      <c r="F13" s="59">
        <v>3</v>
      </c>
      <c r="G13" s="59">
        <v>2</v>
      </c>
      <c r="H13" s="59">
        <v>1</v>
      </c>
      <c r="I13" s="59">
        <v>11</v>
      </c>
      <c r="J13" s="59">
        <v>4</v>
      </c>
      <c r="K13" s="59">
        <v>10</v>
      </c>
      <c r="L13" s="24">
        <f t="shared" si="1"/>
        <v>55</v>
      </c>
      <c r="M13" s="25">
        <f t="shared" si="0"/>
        <v>0.54455445544554459</v>
      </c>
      <c r="N13" s="24"/>
    </row>
    <row r="14" spans="1:14" x14ac:dyDescent="0.25">
      <c r="A14" s="24" t="s">
        <v>124</v>
      </c>
      <c r="B14" s="59">
        <v>7</v>
      </c>
      <c r="C14" s="59">
        <v>8</v>
      </c>
      <c r="D14" s="59">
        <v>5</v>
      </c>
      <c r="E14" s="59">
        <v>3</v>
      </c>
      <c r="F14" s="59">
        <v>4</v>
      </c>
      <c r="G14" s="59">
        <v>5</v>
      </c>
      <c r="H14" s="59">
        <v>13</v>
      </c>
      <c r="I14" s="59">
        <v>6</v>
      </c>
      <c r="J14" s="59">
        <v>7</v>
      </c>
      <c r="K14" s="59">
        <v>7</v>
      </c>
      <c r="L14" s="24">
        <f t="shared" si="1"/>
        <v>65</v>
      </c>
      <c r="M14" s="25">
        <f t="shared" si="0"/>
        <v>0.64356435643564358</v>
      </c>
      <c r="N14" s="24"/>
    </row>
    <row r="15" spans="1:14" ht="18" customHeight="1" x14ac:dyDescent="0.25">
      <c r="A15" s="188" t="s">
        <v>29</v>
      </c>
    </row>
    <row r="16" spans="1:14" ht="14.45" customHeight="1" x14ac:dyDescent="0.25">
      <c r="A16" s="188"/>
      <c r="B16" s="65">
        <v>1</v>
      </c>
      <c r="C16" s="9">
        <v>2</v>
      </c>
      <c r="D16" s="65">
        <v>3</v>
      </c>
      <c r="E16" s="9">
        <v>4</v>
      </c>
      <c r="F16" s="65">
        <v>5</v>
      </c>
      <c r="G16" s="9">
        <v>6</v>
      </c>
      <c r="H16" s="65">
        <v>7</v>
      </c>
      <c r="I16" s="9">
        <v>8</v>
      </c>
      <c r="J16" s="65">
        <v>9</v>
      </c>
      <c r="K16" s="9">
        <v>10</v>
      </c>
      <c r="L16" s="24" t="s">
        <v>26</v>
      </c>
      <c r="M16" s="24" t="s">
        <v>28</v>
      </c>
    </row>
    <row r="17" spans="1:14" x14ac:dyDescent="0.25">
      <c r="A17" s="24" t="s">
        <v>73</v>
      </c>
      <c r="B17" s="59">
        <v>1</v>
      </c>
      <c r="C17" s="59">
        <v>2</v>
      </c>
      <c r="D17" s="59">
        <v>7</v>
      </c>
      <c r="E17" s="59">
        <v>4</v>
      </c>
      <c r="F17" s="59">
        <v>12</v>
      </c>
      <c r="G17" s="59">
        <v>10</v>
      </c>
      <c r="H17" s="59">
        <v>8</v>
      </c>
      <c r="I17" s="59">
        <v>8</v>
      </c>
      <c r="J17" s="59">
        <v>3</v>
      </c>
      <c r="K17" s="59">
        <v>0</v>
      </c>
      <c r="L17" s="24">
        <f>SUM(B17:K17)</f>
        <v>55</v>
      </c>
      <c r="M17" s="25">
        <f t="shared" ref="M17:M27" si="2">L17/MAX($L$17:$L$27)</f>
        <v>0.84615384615384615</v>
      </c>
      <c r="N17" s="24"/>
    </row>
    <row r="18" spans="1:14" x14ac:dyDescent="0.25">
      <c r="A18" s="24" t="s">
        <v>113</v>
      </c>
      <c r="B18" s="59">
        <v>3</v>
      </c>
      <c r="C18" s="59">
        <v>12</v>
      </c>
      <c r="D18" s="59">
        <v>7</v>
      </c>
      <c r="E18" s="59">
        <v>0</v>
      </c>
      <c r="F18" s="59">
        <v>3</v>
      </c>
      <c r="G18" s="59">
        <v>9</v>
      </c>
      <c r="H18" s="59">
        <v>12</v>
      </c>
      <c r="I18" s="59">
        <v>4</v>
      </c>
      <c r="J18" s="59">
        <v>0</v>
      </c>
      <c r="K18" s="59">
        <v>8</v>
      </c>
      <c r="L18" s="24">
        <f t="shared" ref="L18:L27" si="3">SUM(B18:K18)</f>
        <v>58</v>
      </c>
      <c r="M18" s="25">
        <f t="shared" si="2"/>
        <v>0.89230769230769236</v>
      </c>
      <c r="N18" s="24"/>
    </row>
    <row r="19" spans="1:14" x14ac:dyDescent="0.25">
      <c r="A19" s="24" t="s">
        <v>94</v>
      </c>
      <c r="B19" s="59">
        <v>5</v>
      </c>
      <c r="C19" s="59">
        <v>6</v>
      </c>
      <c r="D19" s="59">
        <v>9</v>
      </c>
      <c r="E19" s="59">
        <v>0</v>
      </c>
      <c r="F19" s="59">
        <v>0</v>
      </c>
      <c r="G19" s="59">
        <v>8</v>
      </c>
      <c r="H19" s="59">
        <v>17</v>
      </c>
      <c r="I19" s="59">
        <v>4</v>
      </c>
      <c r="J19" s="59">
        <v>4</v>
      </c>
      <c r="K19" s="59">
        <v>6</v>
      </c>
      <c r="L19" s="24">
        <f t="shared" si="3"/>
        <v>59</v>
      </c>
      <c r="M19" s="25">
        <f t="shared" si="2"/>
        <v>0.90769230769230769</v>
      </c>
      <c r="N19" s="102">
        <v>3</v>
      </c>
    </row>
    <row r="20" spans="1:14" x14ac:dyDescent="0.25">
      <c r="A20" s="24" t="s">
        <v>52</v>
      </c>
      <c r="B20" s="59">
        <v>4</v>
      </c>
      <c r="C20" s="59">
        <v>5</v>
      </c>
      <c r="D20" s="59">
        <v>6</v>
      </c>
      <c r="E20" s="59">
        <v>0</v>
      </c>
      <c r="F20" s="59">
        <v>8</v>
      </c>
      <c r="G20" s="59">
        <v>8</v>
      </c>
      <c r="H20" s="59">
        <v>8</v>
      </c>
      <c r="I20" s="59">
        <v>0</v>
      </c>
      <c r="J20" s="59">
        <v>0</v>
      </c>
      <c r="K20" s="59">
        <v>1</v>
      </c>
      <c r="L20" s="24">
        <f t="shared" si="3"/>
        <v>40</v>
      </c>
      <c r="M20" s="25">
        <f t="shared" si="2"/>
        <v>0.61538461538461542</v>
      </c>
      <c r="N20" s="24"/>
    </row>
    <row r="21" spans="1:14" x14ac:dyDescent="0.25">
      <c r="A21" s="24" t="s">
        <v>50</v>
      </c>
      <c r="B21" s="59">
        <v>11</v>
      </c>
      <c r="C21" s="59">
        <v>3</v>
      </c>
      <c r="D21" s="59">
        <v>5</v>
      </c>
      <c r="E21" s="59">
        <v>10</v>
      </c>
      <c r="F21" s="59">
        <v>9</v>
      </c>
      <c r="G21" s="59">
        <v>3</v>
      </c>
      <c r="H21" s="59">
        <v>5</v>
      </c>
      <c r="I21" s="59">
        <v>7</v>
      </c>
      <c r="J21" s="59">
        <v>2</v>
      </c>
      <c r="K21" s="59">
        <v>5</v>
      </c>
      <c r="L21" s="24">
        <f t="shared" si="3"/>
        <v>60</v>
      </c>
      <c r="M21" s="25">
        <f t="shared" si="2"/>
        <v>0.92307692307692313</v>
      </c>
      <c r="N21" s="102">
        <v>2</v>
      </c>
    </row>
    <row r="22" spans="1:14" x14ac:dyDescent="0.25">
      <c r="A22" s="24" t="s">
        <v>98</v>
      </c>
      <c r="B22" s="59">
        <v>3</v>
      </c>
      <c r="C22" s="59">
        <v>10</v>
      </c>
      <c r="D22" s="59">
        <v>0</v>
      </c>
      <c r="E22" s="59">
        <v>4</v>
      </c>
      <c r="F22" s="59">
        <v>2</v>
      </c>
      <c r="G22" s="59">
        <v>3</v>
      </c>
      <c r="H22" s="59">
        <v>1</v>
      </c>
      <c r="I22" s="59">
        <v>5</v>
      </c>
      <c r="J22" s="59">
        <v>3</v>
      </c>
      <c r="K22" s="59">
        <v>8</v>
      </c>
      <c r="L22" s="24">
        <f t="shared" si="3"/>
        <v>39</v>
      </c>
      <c r="M22" s="25">
        <f t="shared" si="2"/>
        <v>0.6</v>
      </c>
      <c r="N22" s="24"/>
    </row>
    <row r="23" spans="1:14" x14ac:dyDescent="0.25">
      <c r="A23" s="24" t="s">
        <v>88</v>
      </c>
      <c r="B23" s="59">
        <v>5</v>
      </c>
      <c r="C23" s="59">
        <v>0</v>
      </c>
      <c r="D23" s="59">
        <v>3</v>
      </c>
      <c r="E23" s="59">
        <v>2</v>
      </c>
      <c r="F23" s="59">
        <v>1</v>
      </c>
      <c r="G23" s="59">
        <v>7</v>
      </c>
      <c r="H23" s="59">
        <v>4</v>
      </c>
      <c r="I23" s="59">
        <v>7</v>
      </c>
      <c r="J23" s="59">
        <v>2</v>
      </c>
      <c r="K23" s="59">
        <v>0</v>
      </c>
      <c r="L23" s="24">
        <f t="shared" si="3"/>
        <v>31</v>
      </c>
      <c r="M23" s="25">
        <f t="shared" si="2"/>
        <v>0.47692307692307695</v>
      </c>
      <c r="N23" s="24"/>
    </row>
    <row r="24" spans="1:14" x14ac:dyDescent="0.25">
      <c r="A24" s="24" t="s">
        <v>59</v>
      </c>
      <c r="B24" s="59">
        <v>5</v>
      </c>
      <c r="C24" s="59">
        <v>0</v>
      </c>
      <c r="D24" s="59">
        <v>0</v>
      </c>
      <c r="E24" s="59">
        <v>0</v>
      </c>
      <c r="F24" s="59">
        <v>7</v>
      </c>
      <c r="G24" s="59">
        <v>12</v>
      </c>
      <c r="H24" s="59">
        <v>4</v>
      </c>
      <c r="I24" s="59">
        <v>0</v>
      </c>
      <c r="J24" s="59">
        <v>0</v>
      </c>
      <c r="K24" s="59">
        <v>2</v>
      </c>
      <c r="L24" s="24">
        <f t="shared" si="3"/>
        <v>30</v>
      </c>
      <c r="M24" s="25">
        <f t="shared" si="2"/>
        <v>0.46153846153846156</v>
      </c>
      <c r="N24" s="24"/>
    </row>
    <row r="25" spans="1:14" x14ac:dyDescent="0.25">
      <c r="A25" s="24" t="s">
        <v>79</v>
      </c>
      <c r="B25" s="59">
        <v>4</v>
      </c>
      <c r="C25" s="59">
        <v>7</v>
      </c>
      <c r="D25" s="59">
        <v>9</v>
      </c>
      <c r="E25" s="59">
        <v>6</v>
      </c>
      <c r="F25" s="59">
        <v>4</v>
      </c>
      <c r="G25" s="59">
        <v>14</v>
      </c>
      <c r="H25" s="59">
        <v>4</v>
      </c>
      <c r="I25" s="59">
        <v>6</v>
      </c>
      <c r="J25" s="59">
        <v>6</v>
      </c>
      <c r="K25" s="59">
        <v>5</v>
      </c>
      <c r="L25" s="24">
        <f t="shared" si="3"/>
        <v>65</v>
      </c>
      <c r="M25" s="25">
        <f t="shared" si="2"/>
        <v>1</v>
      </c>
      <c r="N25" s="102">
        <v>1</v>
      </c>
    </row>
    <row r="26" spans="1:14" x14ac:dyDescent="0.25">
      <c r="A26" s="24" t="s">
        <v>44</v>
      </c>
      <c r="B26" s="59">
        <v>8</v>
      </c>
      <c r="C26" s="59">
        <v>7</v>
      </c>
      <c r="D26" s="59">
        <v>4</v>
      </c>
      <c r="E26" s="59">
        <v>10</v>
      </c>
      <c r="F26" s="59">
        <v>6</v>
      </c>
      <c r="G26" s="59">
        <v>2</v>
      </c>
      <c r="H26" s="59">
        <v>7</v>
      </c>
      <c r="I26" s="59">
        <v>10</v>
      </c>
      <c r="J26" s="59">
        <v>3</v>
      </c>
      <c r="K26" s="59">
        <v>1</v>
      </c>
      <c r="L26" s="24">
        <f t="shared" si="3"/>
        <v>58</v>
      </c>
      <c r="M26" s="25">
        <f t="shared" si="2"/>
        <v>0.89230769230769236</v>
      </c>
      <c r="N26" s="24"/>
    </row>
    <row r="27" spans="1:14" x14ac:dyDescent="0.25">
      <c r="A27" s="24" t="s">
        <v>124</v>
      </c>
      <c r="B27" s="59">
        <v>0</v>
      </c>
      <c r="C27" s="59">
        <v>9</v>
      </c>
      <c r="D27" s="59">
        <v>5</v>
      </c>
      <c r="E27" s="59">
        <v>5</v>
      </c>
      <c r="F27" s="59">
        <v>3</v>
      </c>
      <c r="G27" s="59">
        <v>7</v>
      </c>
      <c r="H27" s="59">
        <v>0</v>
      </c>
      <c r="I27" s="59">
        <v>10</v>
      </c>
      <c r="J27" s="59">
        <v>1</v>
      </c>
      <c r="K27" s="59">
        <v>7</v>
      </c>
      <c r="L27" s="24">
        <f t="shared" si="3"/>
        <v>47</v>
      </c>
      <c r="M27" s="25">
        <f t="shared" si="2"/>
        <v>0.72307692307692306</v>
      </c>
      <c r="N27" s="24"/>
    </row>
    <row r="28" spans="1:14" ht="18" customHeight="1" x14ac:dyDescent="0.25">
      <c r="A28" s="188" t="s">
        <v>30</v>
      </c>
    </row>
    <row r="29" spans="1:14" ht="14.45" customHeight="1" x14ac:dyDescent="0.25">
      <c r="A29" s="188"/>
      <c r="B29" s="65">
        <v>1</v>
      </c>
      <c r="C29" s="9">
        <v>2</v>
      </c>
      <c r="D29" s="65">
        <v>3</v>
      </c>
      <c r="E29" s="9">
        <v>4</v>
      </c>
      <c r="F29" s="65">
        <v>5</v>
      </c>
      <c r="G29" s="9">
        <v>6</v>
      </c>
      <c r="H29" s="65">
        <v>7</v>
      </c>
      <c r="I29" s="9">
        <v>8</v>
      </c>
      <c r="J29" s="65">
        <v>9</v>
      </c>
      <c r="K29" s="9">
        <v>10</v>
      </c>
      <c r="L29" s="24" t="s">
        <v>26</v>
      </c>
      <c r="M29" s="24" t="s">
        <v>28</v>
      </c>
    </row>
    <row r="30" spans="1:14" x14ac:dyDescent="0.25">
      <c r="A30" s="24" t="s">
        <v>73</v>
      </c>
      <c r="B30" s="59">
        <v>7</v>
      </c>
      <c r="C30" s="59">
        <v>5</v>
      </c>
      <c r="D30" s="59">
        <v>8</v>
      </c>
      <c r="E30" s="59">
        <v>6</v>
      </c>
      <c r="F30" s="59">
        <v>8</v>
      </c>
      <c r="G30" s="59">
        <v>15</v>
      </c>
      <c r="H30" s="59">
        <v>4</v>
      </c>
      <c r="I30" s="59">
        <v>13</v>
      </c>
      <c r="J30" s="59">
        <v>8</v>
      </c>
      <c r="K30" s="59">
        <v>7</v>
      </c>
      <c r="L30" s="24">
        <f>SUM(B30:K30)</f>
        <v>81</v>
      </c>
      <c r="M30" s="25">
        <f>L30/MAX($L$30:$L$40)</f>
        <v>0.77884615384615385</v>
      </c>
      <c r="N30" s="24">
        <v>3</v>
      </c>
    </row>
    <row r="31" spans="1:14" x14ac:dyDescent="0.25">
      <c r="A31" s="24" t="s">
        <v>113</v>
      </c>
      <c r="B31" s="59">
        <v>3</v>
      </c>
      <c r="C31" s="59">
        <v>7</v>
      </c>
      <c r="D31" s="59">
        <v>8</v>
      </c>
      <c r="E31" s="59">
        <v>7</v>
      </c>
      <c r="F31" s="59">
        <v>3</v>
      </c>
      <c r="G31" s="59">
        <v>9</v>
      </c>
      <c r="H31" s="59">
        <v>5</v>
      </c>
      <c r="I31" s="59">
        <v>3</v>
      </c>
      <c r="J31" s="59">
        <v>7</v>
      </c>
      <c r="K31" s="59">
        <v>6</v>
      </c>
      <c r="L31" s="24">
        <f t="shared" ref="L31:L40" si="4">SUM(B31:K31)</f>
        <v>58</v>
      </c>
      <c r="M31" s="25">
        <f t="shared" ref="M31:M40" si="5">L31/MAX($L$30:$L$40)</f>
        <v>0.55769230769230771</v>
      </c>
      <c r="N31" s="24"/>
    </row>
    <row r="32" spans="1:14" x14ac:dyDescent="0.25">
      <c r="A32" s="24" t="s">
        <v>94</v>
      </c>
      <c r="B32" s="59">
        <v>9</v>
      </c>
      <c r="C32" s="59">
        <v>13</v>
      </c>
      <c r="D32" s="59">
        <v>8</v>
      </c>
      <c r="E32" s="59">
        <v>10</v>
      </c>
      <c r="F32" s="59">
        <v>10</v>
      </c>
      <c r="G32" s="59">
        <v>7</v>
      </c>
      <c r="H32" s="59">
        <v>10</v>
      </c>
      <c r="I32" s="59">
        <v>10</v>
      </c>
      <c r="J32" s="59">
        <v>13</v>
      </c>
      <c r="K32" s="59">
        <v>14</v>
      </c>
      <c r="L32" s="24">
        <f t="shared" si="4"/>
        <v>104</v>
      </c>
      <c r="M32" s="25">
        <f t="shared" si="5"/>
        <v>1</v>
      </c>
      <c r="N32" s="24">
        <v>1</v>
      </c>
    </row>
    <row r="33" spans="1:14" x14ac:dyDescent="0.25">
      <c r="A33" s="24" t="s">
        <v>52</v>
      </c>
      <c r="B33" s="59">
        <v>6</v>
      </c>
      <c r="C33" s="59">
        <v>12</v>
      </c>
      <c r="D33" s="59">
        <v>10</v>
      </c>
      <c r="E33" s="59">
        <v>7</v>
      </c>
      <c r="F33" s="59">
        <v>4</v>
      </c>
      <c r="G33" s="59">
        <v>10</v>
      </c>
      <c r="H33" s="59">
        <v>7</v>
      </c>
      <c r="I33" s="59">
        <v>5</v>
      </c>
      <c r="J33" s="59">
        <v>7</v>
      </c>
      <c r="K33" s="59">
        <v>11</v>
      </c>
      <c r="L33" s="24">
        <f t="shared" si="4"/>
        <v>79</v>
      </c>
      <c r="M33" s="25">
        <f t="shared" si="5"/>
        <v>0.75961538461538458</v>
      </c>
      <c r="N33" s="24"/>
    </row>
    <row r="34" spans="1:14" x14ac:dyDescent="0.25">
      <c r="A34" s="24" t="s">
        <v>50</v>
      </c>
      <c r="B34" s="59">
        <v>5</v>
      </c>
      <c r="C34" s="59">
        <v>9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3</v>
      </c>
      <c r="J34" s="59">
        <v>0</v>
      </c>
      <c r="K34" s="59">
        <v>6</v>
      </c>
      <c r="L34" s="24">
        <f t="shared" si="4"/>
        <v>23</v>
      </c>
      <c r="M34" s="25">
        <f t="shared" si="5"/>
        <v>0.22115384615384615</v>
      </c>
      <c r="N34" s="24"/>
    </row>
    <row r="35" spans="1:14" x14ac:dyDescent="0.25">
      <c r="A35" s="24" t="s">
        <v>98</v>
      </c>
      <c r="B35" s="59">
        <v>6</v>
      </c>
      <c r="C35" s="59">
        <v>8</v>
      </c>
      <c r="D35" s="59">
        <v>5</v>
      </c>
      <c r="E35" s="59">
        <v>12</v>
      </c>
      <c r="F35" s="59">
        <v>10</v>
      </c>
      <c r="G35" s="59">
        <v>8</v>
      </c>
      <c r="H35" s="59">
        <v>6</v>
      </c>
      <c r="I35" s="59">
        <v>11</v>
      </c>
      <c r="J35" s="59">
        <v>14</v>
      </c>
      <c r="K35" s="59">
        <v>7</v>
      </c>
      <c r="L35" s="24">
        <f t="shared" si="4"/>
        <v>87</v>
      </c>
      <c r="M35" s="25">
        <f t="shared" si="5"/>
        <v>0.83653846153846156</v>
      </c>
      <c r="N35" s="24">
        <v>2</v>
      </c>
    </row>
    <row r="36" spans="1:14" x14ac:dyDescent="0.25">
      <c r="A36" s="24" t="s">
        <v>88</v>
      </c>
      <c r="B36" s="59">
        <v>9</v>
      </c>
      <c r="C36" s="59">
        <v>1</v>
      </c>
      <c r="D36" s="59">
        <v>6</v>
      </c>
      <c r="E36" s="59">
        <v>3</v>
      </c>
      <c r="F36" s="59">
        <v>4</v>
      </c>
      <c r="G36" s="59">
        <v>9</v>
      </c>
      <c r="H36" s="59">
        <v>4</v>
      </c>
      <c r="I36" s="59">
        <v>7</v>
      </c>
      <c r="J36" s="59">
        <v>7</v>
      </c>
      <c r="K36" s="59">
        <v>6</v>
      </c>
      <c r="L36" s="24">
        <f t="shared" si="4"/>
        <v>56</v>
      </c>
      <c r="M36" s="25">
        <f t="shared" si="5"/>
        <v>0.53846153846153844</v>
      </c>
      <c r="N36" s="24"/>
    </row>
    <row r="37" spans="1:14" x14ac:dyDescent="0.25">
      <c r="A37" s="24" t="s">
        <v>59</v>
      </c>
      <c r="B37" s="59">
        <v>6</v>
      </c>
      <c r="C37" s="59">
        <v>0</v>
      </c>
      <c r="D37" s="59">
        <v>5</v>
      </c>
      <c r="E37" s="59">
        <v>5</v>
      </c>
      <c r="F37" s="59">
        <v>2</v>
      </c>
      <c r="G37" s="59">
        <v>7</v>
      </c>
      <c r="H37" s="59">
        <v>5</v>
      </c>
      <c r="I37" s="59">
        <v>2</v>
      </c>
      <c r="J37" s="59">
        <v>1</v>
      </c>
      <c r="K37" s="59">
        <v>4</v>
      </c>
      <c r="L37" s="24">
        <f t="shared" si="4"/>
        <v>37</v>
      </c>
      <c r="M37" s="25">
        <f t="shared" si="5"/>
        <v>0.35576923076923078</v>
      </c>
      <c r="N37" s="24"/>
    </row>
    <row r="38" spans="1:14" x14ac:dyDescent="0.25">
      <c r="A38" s="24" t="s">
        <v>79</v>
      </c>
      <c r="B38" s="59">
        <v>11</v>
      </c>
      <c r="C38" s="59">
        <v>8</v>
      </c>
      <c r="D38" s="59">
        <v>4</v>
      </c>
      <c r="E38" s="59">
        <v>11</v>
      </c>
      <c r="F38" s="59">
        <v>8</v>
      </c>
      <c r="G38" s="59">
        <v>5</v>
      </c>
      <c r="H38" s="59">
        <v>9</v>
      </c>
      <c r="I38" s="59">
        <v>8</v>
      </c>
      <c r="J38" s="59">
        <v>7</v>
      </c>
      <c r="K38" s="59">
        <v>0</v>
      </c>
      <c r="L38" s="24">
        <f t="shared" si="4"/>
        <v>71</v>
      </c>
      <c r="M38" s="25">
        <f t="shared" si="5"/>
        <v>0.68269230769230771</v>
      </c>
      <c r="N38" s="24"/>
    </row>
    <row r="39" spans="1:14" x14ac:dyDescent="0.25">
      <c r="A39" s="24" t="s">
        <v>44</v>
      </c>
      <c r="B39" s="59">
        <v>4</v>
      </c>
      <c r="C39" s="59">
        <v>7</v>
      </c>
      <c r="D39" s="59">
        <v>12</v>
      </c>
      <c r="E39" s="59">
        <v>7</v>
      </c>
      <c r="F39" s="59">
        <v>10</v>
      </c>
      <c r="G39" s="59">
        <v>8</v>
      </c>
      <c r="H39" s="59">
        <v>9</v>
      </c>
      <c r="I39" s="59">
        <v>5</v>
      </c>
      <c r="J39" s="59">
        <v>12</v>
      </c>
      <c r="K39" s="59">
        <v>4</v>
      </c>
      <c r="L39" s="24">
        <f t="shared" si="4"/>
        <v>78</v>
      </c>
      <c r="M39" s="25">
        <f t="shared" si="5"/>
        <v>0.75</v>
      </c>
      <c r="N39" s="24"/>
    </row>
    <row r="40" spans="1:14" x14ac:dyDescent="0.25">
      <c r="A40" s="24" t="s">
        <v>124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24">
        <f t="shared" si="4"/>
        <v>0</v>
      </c>
      <c r="M40" s="25">
        <f t="shared" si="5"/>
        <v>0</v>
      </c>
      <c r="N40" s="24"/>
    </row>
    <row r="41" spans="1:14" ht="14.45" customHeight="1" x14ac:dyDescent="0.25">
      <c r="A41" s="188" t="s">
        <v>74</v>
      </c>
    </row>
    <row r="42" spans="1:14" ht="14.45" customHeight="1" x14ac:dyDescent="0.25">
      <c r="A42" s="188"/>
      <c r="B42" s="65">
        <v>1</v>
      </c>
      <c r="C42" s="9">
        <v>2</v>
      </c>
      <c r="D42" s="65">
        <v>3</v>
      </c>
      <c r="E42" s="9">
        <v>4</v>
      </c>
      <c r="F42" s="65">
        <v>5</v>
      </c>
      <c r="G42" s="9">
        <v>6</v>
      </c>
      <c r="H42" s="65">
        <v>7</v>
      </c>
      <c r="I42" s="9">
        <v>8</v>
      </c>
      <c r="J42" s="65">
        <v>9</v>
      </c>
      <c r="K42" s="9">
        <v>10</v>
      </c>
      <c r="L42" s="24" t="s">
        <v>26</v>
      </c>
      <c r="M42" s="24" t="s">
        <v>28</v>
      </c>
    </row>
    <row r="43" spans="1:14" x14ac:dyDescent="0.25">
      <c r="A43" s="103" t="s">
        <v>73</v>
      </c>
      <c r="B43" s="59">
        <f>SUM(B4,B17,B30)</f>
        <v>17</v>
      </c>
      <c r="C43" s="59">
        <f t="shared" ref="C43:K43" si="6">SUM(C4,C17,C30)</f>
        <v>21</v>
      </c>
      <c r="D43" s="59">
        <f t="shared" si="6"/>
        <v>21</v>
      </c>
      <c r="E43" s="59">
        <f t="shared" si="6"/>
        <v>16</v>
      </c>
      <c r="F43" s="59">
        <f t="shared" si="6"/>
        <v>29</v>
      </c>
      <c r="G43" s="59">
        <f t="shared" si="6"/>
        <v>32</v>
      </c>
      <c r="H43" s="59">
        <f t="shared" si="6"/>
        <v>17</v>
      </c>
      <c r="I43" s="59">
        <f t="shared" si="6"/>
        <v>28</v>
      </c>
      <c r="J43" s="59">
        <f t="shared" si="6"/>
        <v>20</v>
      </c>
      <c r="K43" s="59">
        <f t="shared" si="6"/>
        <v>17</v>
      </c>
      <c r="L43" s="24">
        <f>SUM(B43:K43)</f>
        <v>218</v>
      </c>
      <c r="M43" s="90">
        <f t="shared" ref="M43:M50" si="7">L43/MAX($L$30:$L$50)</f>
        <v>0.98198198198198194</v>
      </c>
      <c r="N43" s="103">
        <v>3</v>
      </c>
    </row>
    <row r="44" spans="1:14" x14ac:dyDescent="0.25">
      <c r="A44" s="24" t="s">
        <v>113</v>
      </c>
      <c r="B44" s="59">
        <f t="shared" ref="B44:K53" si="8">SUM(B5,B18,B31)</f>
        <v>9</v>
      </c>
      <c r="C44" s="59">
        <f t="shared" si="8"/>
        <v>24</v>
      </c>
      <c r="D44" s="59">
        <f t="shared" si="8"/>
        <v>24</v>
      </c>
      <c r="E44" s="59">
        <f t="shared" si="8"/>
        <v>14</v>
      </c>
      <c r="F44" s="59">
        <f t="shared" si="8"/>
        <v>12</v>
      </c>
      <c r="G44" s="59">
        <f t="shared" si="8"/>
        <v>22</v>
      </c>
      <c r="H44" s="59">
        <f t="shared" si="8"/>
        <v>17</v>
      </c>
      <c r="I44" s="59">
        <f t="shared" si="8"/>
        <v>16</v>
      </c>
      <c r="J44" s="59">
        <f t="shared" si="8"/>
        <v>11</v>
      </c>
      <c r="K44" s="59">
        <f t="shared" si="8"/>
        <v>22</v>
      </c>
      <c r="L44" s="24">
        <f t="shared" ref="L44:L53" si="9">SUM(B44:K44)</f>
        <v>171</v>
      </c>
      <c r="M44" s="25">
        <f t="shared" si="7"/>
        <v>0.77027027027027029</v>
      </c>
      <c r="N44" s="24"/>
    </row>
    <row r="45" spans="1:14" x14ac:dyDescent="0.25">
      <c r="A45" s="101" t="s">
        <v>94</v>
      </c>
      <c r="B45" s="59">
        <f t="shared" si="8"/>
        <v>22</v>
      </c>
      <c r="C45" s="59">
        <f t="shared" si="8"/>
        <v>24</v>
      </c>
      <c r="D45" s="59">
        <f t="shared" si="8"/>
        <v>22</v>
      </c>
      <c r="E45" s="59">
        <f t="shared" si="8"/>
        <v>13</v>
      </c>
      <c r="F45" s="59">
        <f t="shared" si="8"/>
        <v>15</v>
      </c>
      <c r="G45" s="59">
        <f t="shared" si="8"/>
        <v>24</v>
      </c>
      <c r="H45" s="59">
        <f t="shared" si="8"/>
        <v>35</v>
      </c>
      <c r="I45" s="59">
        <f t="shared" si="8"/>
        <v>25</v>
      </c>
      <c r="J45" s="59">
        <f t="shared" si="8"/>
        <v>22</v>
      </c>
      <c r="K45" s="59">
        <f t="shared" si="8"/>
        <v>20</v>
      </c>
      <c r="L45" s="24">
        <f t="shared" si="9"/>
        <v>222</v>
      </c>
      <c r="M45" s="86">
        <f t="shared" si="7"/>
        <v>1</v>
      </c>
      <c r="N45" s="101">
        <v>2</v>
      </c>
    </row>
    <row r="46" spans="1:14" x14ac:dyDescent="0.25">
      <c r="A46" s="24" t="s">
        <v>52</v>
      </c>
      <c r="B46" s="59">
        <f t="shared" si="8"/>
        <v>19</v>
      </c>
      <c r="C46" s="59">
        <f t="shared" si="8"/>
        <v>26</v>
      </c>
      <c r="D46" s="59">
        <f t="shared" si="8"/>
        <v>22</v>
      </c>
      <c r="E46" s="59">
        <f t="shared" si="8"/>
        <v>15</v>
      </c>
      <c r="F46" s="59">
        <f t="shared" si="8"/>
        <v>17</v>
      </c>
      <c r="G46" s="59">
        <f t="shared" si="8"/>
        <v>20</v>
      </c>
      <c r="H46" s="59">
        <f t="shared" si="8"/>
        <v>21</v>
      </c>
      <c r="I46" s="59">
        <f t="shared" si="8"/>
        <v>12</v>
      </c>
      <c r="J46" s="59">
        <f t="shared" si="8"/>
        <v>19</v>
      </c>
      <c r="K46" s="59">
        <f t="shared" si="8"/>
        <v>22</v>
      </c>
      <c r="L46" s="24">
        <f t="shared" si="9"/>
        <v>193</v>
      </c>
      <c r="M46" s="25">
        <f t="shared" si="7"/>
        <v>0.86936936936936937</v>
      </c>
      <c r="N46" s="24"/>
    </row>
    <row r="47" spans="1:14" x14ac:dyDescent="0.25">
      <c r="A47" s="24" t="s">
        <v>50</v>
      </c>
      <c r="B47" s="59">
        <f t="shared" si="8"/>
        <v>19</v>
      </c>
      <c r="C47" s="59">
        <f t="shared" si="8"/>
        <v>19</v>
      </c>
      <c r="D47" s="59">
        <f t="shared" si="8"/>
        <v>11</v>
      </c>
      <c r="E47" s="59">
        <f t="shared" si="8"/>
        <v>20</v>
      </c>
      <c r="F47" s="59">
        <f t="shared" si="8"/>
        <v>19</v>
      </c>
      <c r="G47" s="59">
        <f t="shared" si="8"/>
        <v>12</v>
      </c>
      <c r="H47" s="59">
        <f t="shared" si="8"/>
        <v>14</v>
      </c>
      <c r="I47" s="59">
        <f t="shared" si="8"/>
        <v>12</v>
      </c>
      <c r="J47" s="59">
        <f t="shared" si="8"/>
        <v>5</v>
      </c>
      <c r="K47" s="59">
        <f t="shared" si="8"/>
        <v>21</v>
      </c>
      <c r="L47" s="24">
        <f t="shared" si="9"/>
        <v>152</v>
      </c>
      <c r="M47" s="25">
        <f t="shared" si="7"/>
        <v>0.68468468468468469</v>
      </c>
      <c r="N47" s="24"/>
    </row>
    <row r="48" spans="1:14" x14ac:dyDescent="0.25">
      <c r="A48" s="24" t="s">
        <v>98</v>
      </c>
      <c r="B48" s="59">
        <f t="shared" si="8"/>
        <v>14</v>
      </c>
      <c r="C48" s="59">
        <f t="shared" si="8"/>
        <v>23</v>
      </c>
      <c r="D48" s="59">
        <f t="shared" si="8"/>
        <v>11</v>
      </c>
      <c r="E48" s="59">
        <f t="shared" si="8"/>
        <v>19</v>
      </c>
      <c r="F48" s="59">
        <f t="shared" si="8"/>
        <v>17</v>
      </c>
      <c r="G48" s="59">
        <f t="shared" si="8"/>
        <v>14</v>
      </c>
      <c r="H48" s="59">
        <f t="shared" si="8"/>
        <v>7</v>
      </c>
      <c r="I48" s="59">
        <f t="shared" si="8"/>
        <v>18</v>
      </c>
      <c r="J48" s="59">
        <f t="shared" si="8"/>
        <v>19</v>
      </c>
      <c r="K48" s="59">
        <f t="shared" si="8"/>
        <v>19</v>
      </c>
      <c r="L48" s="24">
        <f t="shared" si="9"/>
        <v>161</v>
      </c>
      <c r="M48" s="25">
        <f t="shared" si="7"/>
        <v>0.72522522522522526</v>
      </c>
      <c r="N48" s="24"/>
    </row>
    <row r="49" spans="1:14" x14ac:dyDescent="0.25">
      <c r="A49" s="24" t="s">
        <v>88</v>
      </c>
      <c r="B49" s="59">
        <f t="shared" si="8"/>
        <v>17</v>
      </c>
      <c r="C49" s="59">
        <f t="shared" si="8"/>
        <v>8</v>
      </c>
      <c r="D49" s="59">
        <f t="shared" si="8"/>
        <v>16</v>
      </c>
      <c r="E49" s="59">
        <f t="shared" si="8"/>
        <v>9</v>
      </c>
      <c r="F49" s="59">
        <f t="shared" si="8"/>
        <v>9</v>
      </c>
      <c r="G49" s="59">
        <f t="shared" si="8"/>
        <v>23</v>
      </c>
      <c r="H49" s="59">
        <f t="shared" si="8"/>
        <v>18</v>
      </c>
      <c r="I49" s="59">
        <f t="shared" si="8"/>
        <v>20</v>
      </c>
      <c r="J49" s="59">
        <f t="shared" si="8"/>
        <v>19</v>
      </c>
      <c r="K49" s="59">
        <f t="shared" si="8"/>
        <v>8</v>
      </c>
      <c r="L49" s="24">
        <f t="shared" si="9"/>
        <v>147</v>
      </c>
      <c r="M49" s="25">
        <f t="shared" si="7"/>
        <v>0.66216216216216217</v>
      </c>
      <c r="N49" s="24"/>
    </row>
    <row r="50" spans="1:14" x14ac:dyDescent="0.25">
      <c r="A50" s="24" t="s">
        <v>59</v>
      </c>
      <c r="B50" s="59">
        <f t="shared" si="8"/>
        <v>15</v>
      </c>
      <c r="C50" s="59">
        <f t="shared" si="8"/>
        <v>7</v>
      </c>
      <c r="D50" s="59">
        <f t="shared" si="8"/>
        <v>14</v>
      </c>
      <c r="E50" s="59">
        <f t="shared" si="8"/>
        <v>10</v>
      </c>
      <c r="F50" s="59">
        <f t="shared" si="8"/>
        <v>13</v>
      </c>
      <c r="G50" s="59">
        <f t="shared" si="8"/>
        <v>27</v>
      </c>
      <c r="H50" s="59">
        <f t="shared" si="8"/>
        <v>14</v>
      </c>
      <c r="I50" s="59">
        <f t="shared" si="8"/>
        <v>12</v>
      </c>
      <c r="J50" s="59">
        <f t="shared" si="8"/>
        <v>9</v>
      </c>
      <c r="K50" s="59">
        <f t="shared" si="8"/>
        <v>15</v>
      </c>
      <c r="L50" s="24">
        <f t="shared" si="9"/>
        <v>136</v>
      </c>
      <c r="M50" s="25">
        <f t="shared" si="7"/>
        <v>0.61261261261261257</v>
      </c>
      <c r="N50" s="24"/>
    </row>
    <row r="51" spans="1:14" x14ac:dyDescent="0.25">
      <c r="A51" s="100" t="s">
        <v>79</v>
      </c>
      <c r="B51" s="59">
        <f t="shared" si="8"/>
        <v>29</v>
      </c>
      <c r="C51" s="59">
        <f t="shared" si="8"/>
        <v>25</v>
      </c>
      <c r="D51" s="59">
        <f t="shared" si="8"/>
        <v>23</v>
      </c>
      <c r="E51" s="59">
        <f t="shared" si="8"/>
        <v>27</v>
      </c>
      <c r="F51" s="59">
        <f t="shared" si="8"/>
        <v>24</v>
      </c>
      <c r="G51" s="59">
        <f t="shared" si="8"/>
        <v>24</v>
      </c>
      <c r="H51" s="59">
        <f t="shared" si="8"/>
        <v>23</v>
      </c>
      <c r="I51" s="59">
        <f t="shared" si="8"/>
        <v>24</v>
      </c>
      <c r="J51" s="59">
        <f t="shared" si="8"/>
        <v>22</v>
      </c>
      <c r="K51" s="59">
        <f t="shared" si="8"/>
        <v>16</v>
      </c>
      <c r="L51" s="24">
        <f t="shared" si="9"/>
        <v>237</v>
      </c>
      <c r="M51" s="87">
        <f t="shared" ref="M51:M53" si="10">L51/MAX($L$30:$L$50)</f>
        <v>1.0675675675675675</v>
      </c>
      <c r="N51" s="100">
        <v>1</v>
      </c>
    </row>
    <row r="52" spans="1:14" x14ac:dyDescent="0.25">
      <c r="A52" s="24" t="s">
        <v>44</v>
      </c>
      <c r="B52" s="59">
        <f t="shared" si="8"/>
        <v>15</v>
      </c>
      <c r="C52" s="59">
        <f t="shared" si="8"/>
        <v>24</v>
      </c>
      <c r="D52" s="59">
        <f t="shared" si="8"/>
        <v>20</v>
      </c>
      <c r="E52" s="59">
        <f t="shared" si="8"/>
        <v>24</v>
      </c>
      <c r="F52" s="59">
        <f t="shared" si="8"/>
        <v>19</v>
      </c>
      <c r="G52" s="59">
        <f t="shared" si="8"/>
        <v>12</v>
      </c>
      <c r="H52" s="59">
        <f t="shared" si="8"/>
        <v>17</v>
      </c>
      <c r="I52" s="59">
        <f t="shared" si="8"/>
        <v>26</v>
      </c>
      <c r="J52" s="59">
        <f t="shared" si="8"/>
        <v>19</v>
      </c>
      <c r="K52" s="59">
        <f t="shared" si="8"/>
        <v>15</v>
      </c>
      <c r="L52" s="24">
        <f t="shared" si="9"/>
        <v>191</v>
      </c>
      <c r="M52" s="25">
        <f t="shared" si="10"/>
        <v>0.86036036036036034</v>
      </c>
      <c r="N52" s="24"/>
    </row>
    <row r="53" spans="1:14" x14ac:dyDescent="0.25">
      <c r="A53" s="24" t="s">
        <v>124</v>
      </c>
      <c r="B53" s="59">
        <f t="shared" si="8"/>
        <v>7</v>
      </c>
      <c r="C53" s="59">
        <f t="shared" si="8"/>
        <v>17</v>
      </c>
      <c r="D53" s="59">
        <f t="shared" si="8"/>
        <v>10</v>
      </c>
      <c r="E53" s="59">
        <f t="shared" si="8"/>
        <v>8</v>
      </c>
      <c r="F53" s="59">
        <f t="shared" si="8"/>
        <v>7</v>
      </c>
      <c r="G53" s="59">
        <f t="shared" si="8"/>
        <v>12</v>
      </c>
      <c r="H53" s="59">
        <f t="shared" si="8"/>
        <v>13</v>
      </c>
      <c r="I53" s="59">
        <f t="shared" si="8"/>
        <v>16</v>
      </c>
      <c r="J53" s="59">
        <f t="shared" si="8"/>
        <v>8</v>
      </c>
      <c r="K53" s="59">
        <f t="shared" si="8"/>
        <v>14</v>
      </c>
      <c r="L53" s="24">
        <f t="shared" si="9"/>
        <v>112</v>
      </c>
      <c r="M53" s="25">
        <f t="shared" si="10"/>
        <v>0.50450450450450446</v>
      </c>
      <c r="N53" s="24"/>
    </row>
  </sheetData>
  <sortState ref="P5:R14">
    <sortCondition ref="R5:R14"/>
  </sortState>
  <mergeCells count="4">
    <mergeCell ref="A2:A3"/>
    <mergeCell ref="A15:A16"/>
    <mergeCell ref="A28:A29"/>
    <mergeCell ref="A41:A42"/>
  </mergeCells>
  <pageMargins left="0.25" right="0.25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view="pageBreakPreview" topLeftCell="A82" zoomScale="110" zoomScaleNormal="90" zoomScaleSheetLayoutView="110" workbookViewId="0">
      <selection activeCell="A84" sqref="A84"/>
    </sheetView>
  </sheetViews>
  <sheetFormatPr defaultRowHeight="15" x14ac:dyDescent="0.25"/>
  <cols>
    <col min="1" max="1" width="21.7109375" style="42" customWidth="1"/>
    <col min="2" max="11" width="3.7109375" style="24" customWidth="1"/>
    <col min="14" max="14" width="16.28515625" customWidth="1"/>
    <col min="16" max="16" width="9.140625" customWidth="1"/>
  </cols>
  <sheetData>
    <row r="1" spans="1:16" ht="18.75" x14ac:dyDescent="0.3">
      <c r="A1" s="45" t="s">
        <v>1</v>
      </c>
    </row>
    <row r="2" spans="1:16" x14ac:dyDescent="0.25">
      <c r="A2" s="189" t="s">
        <v>31</v>
      </c>
    </row>
    <row r="3" spans="1:16" x14ac:dyDescent="0.25">
      <c r="A3" s="190"/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66" t="s">
        <v>26</v>
      </c>
      <c r="M3" s="24" t="s">
        <v>27</v>
      </c>
      <c r="N3" s="24" t="s">
        <v>28</v>
      </c>
    </row>
    <row r="4" spans="1:16" x14ac:dyDescent="0.25">
      <c r="A4" t="s">
        <v>72</v>
      </c>
      <c r="B4" s="24">
        <v>5</v>
      </c>
      <c r="C4" s="24">
        <v>9</v>
      </c>
      <c r="D4" s="24">
        <v>4</v>
      </c>
      <c r="E4" s="24">
        <v>4</v>
      </c>
      <c r="F4" s="24">
        <v>7</v>
      </c>
      <c r="G4" s="24">
        <v>5</v>
      </c>
      <c r="H4" s="24">
        <v>2</v>
      </c>
      <c r="I4" s="24">
        <v>4</v>
      </c>
      <c r="J4" s="24">
        <v>4</v>
      </c>
      <c r="K4" s="24">
        <v>0</v>
      </c>
      <c r="L4" s="66">
        <f>SUM(B4:K4)</f>
        <v>44</v>
      </c>
      <c r="M4" s="24"/>
      <c r="N4" s="25">
        <f t="shared" ref="N4:N29" si="0">L4/MAX($L$5:$L$28)</f>
        <v>0.35483870967741937</v>
      </c>
      <c r="P4" t="s">
        <v>48</v>
      </c>
    </row>
    <row r="5" spans="1:16" x14ac:dyDescent="0.25">
      <c r="A5" s="43" t="s">
        <v>48</v>
      </c>
      <c r="B5" s="59">
        <v>9</v>
      </c>
      <c r="C5" s="59">
        <v>13</v>
      </c>
      <c r="D5" s="59">
        <v>14</v>
      </c>
      <c r="E5" s="59">
        <v>13</v>
      </c>
      <c r="F5" s="59">
        <v>11</v>
      </c>
      <c r="G5" s="59">
        <v>10</v>
      </c>
      <c r="H5" s="59">
        <v>12</v>
      </c>
      <c r="I5" s="59">
        <v>12</v>
      </c>
      <c r="J5" s="59">
        <v>8</v>
      </c>
      <c r="K5" s="59">
        <v>9</v>
      </c>
      <c r="L5" s="66">
        <f>SUM(B5:K5)</f>
        <v>111</v>
      </c>
      <c r="M5" s="24">
        <v>2</v>
      </c>
      <c r="N5" s="25">
        <f t="shared" si="0"/>
        <v>0.89516129032258063</v>
      </c>
      <c r="P5" t="s">
        <v>87</v>
      </c>
    </row>
    <row r="6" spans="1:16" x14ac:dyDescent="0.25">
      <c r="A6" s="43" t="s">
        <v>87</v>
      </c>
      <c r="B6" s="59">
        <v>9</v>
      </c>
      <c r="C6" s="59">
        <v>10</v>
      </c>
      <c r="D6" s="59">
        <v>10</v>
      </c>
      <c r="E6" s="59">
        <v>9</v>
      </c>
      <c r="F6" s="59">
        <v>10</v>
      </c>
      <c r="G6" s="59">
        <v>7</v>
      </c>
      <c r="H6" s="59">
        <v>8</v>
      </c>
      <c r="I6" s="59">
        <v>14</v>
      </c>
      <c r="J6" s="59">
        <v>13</v>
      </c>
      <c r="K6" s="59">
        <v>10</v>
      </c>
      <c r="L6" s="66">
        <f t="shared" ref="L6:L29" si="1">SUM(B6:K6)</f>
        <v>100</v>
      </c>
      <c r="M6" s="24"/>
      <c r="N6" s="25">
        <f t="shared" si="0"/>
        <v>0.80645161290322576</v>
      </c>
      <c r="P6" t="s">
        <v>80</v>
      </c>
    </row>
    <row r="7" spans="1:16" x14ac:dyDescent="0.25">
      <c r="A7" s="43" t="s">
        <v>80</v>
      </c>
      <c r="B7" s="59">
        <v>12</v>
      </c>
      <c r="C7" s="59">
        <v>15</v>
      </c>
      <c r="D7" s="59">
        <v>13</v>
      </c>
      <c r="E7" s="59">
        <v>9</v>
      </c>
      <c r="F7" s="59">
        <v>12</v>
      </c>
      <c r="G7" s="59">
        <v>15</v>
      </c>
      <c r="H7" s="59">
        <v>7</v>
      </c>
      <c r="I7" s="59">
        <v>13</v>
      </c>
      <c r="J7" s="59">
        <v>13</v>
      </c>
      <c r="K7" s="59">
        <v>15</v>
      </c>
      <c r="L7" s="66">
        <f t="shared" si="1"/>
        <v>124</v>
      </c>
      <c r="M7" s="24">
        <v>1</v>
      </c>
      <c r="N7" s="25">
        <f t="shared" si="0"/>
        <v>1</v>
      </c>
      <c r="P7" t="s">
        <v>96</v>
      </c>
    </row>
    <row r="8" spans="1:16" x14ac:dyDescent="0.25">
      <c r="A8" s="43" t="s">
        <v>96</v>
      </c>
      <c r="B8" s="62">
        <v>5</v>
      </c>
      <c r="C8" s="62">
        <v>10</v>
      </c>
      <c r="D8" s="62">
        <v>10</v>
      </c>
      <c r="E8" s="62">
        <v>9</v>
      </c>
      <c r="F8" s="62">
        <v>11</v>
      </c>
      <c r="G8" s="62">
        <v>8</v>
      </c>
      <c r="H8" s="62">
        <v>0</v>
      </c>
      <c r="I8" s="62">
        <v>12</v>
      </c>
      <c r="J8" s="62">
        <v>12</v>
      </c>
      <c r="K8" s="62">
        <v>11</v>
      </c>
      <c r="L8" s="66">
        <f t="shared" si="1"/>
        <v>88</v>
      </c>
      <c r="M8" s="24"/>
      <c r="N8" s="25">
        <f t="shared" si="0"/>
        <v>0.70967741935483875</v>
      </c>
      <c r="P8" t="s">
        <v>68</v>
      </c>
    </row>
    <row r="9" spans="1:16" x14ac:dyDescent="0.25">
      <c r="A9" t="s">
        <v>47</v>
      </c>
      <c r="B9" s="62">
        <v>9</v>
      </c>
      <c r="C9" s="62">
        <v>10</v>
      </c>
      <c r="D9" s="62">
        <v>12</v>
      </c>
      <c r="E9" s="62">
        <v>5</v>
      </c>
      <c r="F9" s="62">
        <v>8</v>
      </c>
      <c r="G9" s="62">
        <v>12</v>
      </c>
      <c r="H9" s="62">
        <v>12</v>
      </c>
      <c r="I9" s="62">
        <v>13</v>
      </c>
      <c r="J9" s="62">
        <v>13</v>
      </c>
      <c r="K9" s="62">
        <v>10</v>
      </c>
      <c r="L9" s="66">
        <f t="shared" si="1"/>
        <v>104</v>
      </c>
      <c r="M9" s="24"/>
      <c r="N9" s="25">
        <f t="shared" si="0"/>
        <v>0.83870967741935487</v>
      </c>
      <c r="P9" t="s">
        <v>49</v>
      </c>
    </row>
    <row r="10" spans="1:16" x14ac:dyDescent="0.25">
      <c r="A10" s="43" t="s">
        <v>49</v>
      </c>
      <c r="B10" s="62">
        <v>12</v>
      </c>
      <c r="C10" s="62">
        <v>10</v>
      </c>
      <c r="D10" s="62">
        <v>13</v>
      </c>
      <c r="E10" s="62">
        <v>9</v>
      </c>
      <c r="F10" s="62">
        <v>12</v>
      </c>
      <c r="G10" s="62">
        <v>12</v>
      </c>
      <c r="H10" s="62">
        <v>10</v>
      </c>
      <c r="I10" s="62">
        <v>11</v>
      </c>
      <c r="J10" s="62">
        <v>12</v>
      </c>
      <c r="K10" s="62">
        <v>14</v>
      </c>
      <c r="L10" s="66">
        <f t="shared" si="1"/>
        <v>115</v>
      </c>
      <c r="M10" s="24">
        <v>1</v>
      </c>
      <c r="N10" s="25">
        <f t="shared" si="0"/>
        <v>0.92741935483870963</v>
      </c>
      <c r="P10" t="s">
        <v>105</v>
      </c>
    </row>
    <row r="11" spans="1:16" x14ac:dyDescent="0.25">
      <c r="A11" s="43" t="s">
        <v>105</v>
      </c>
      <c r="B11" s="62">
        <v>7</v>
      </c>
      <c r="C11" s="62">
        <v>10</v>
      </c>
      <c r="D11" s="62">
        <v>11</v>
      </c>
      <c r="E11" s="62">
        <v>10</v>
      </c>
      <c r="F11" s="62">
        <v>3</v>
      </c>
      <c r="G11" s="62">
        <v>0</v>
      </c>
      <c r="H11" s="62">
        <v>4</v>
      </c>
      <c r="I11" s="62">
        <v>6</v>
      </c>
      <c r="J11" s="62">
        <v>4</v>
      </c>
      <c r="K11" s="62">
        <v>0</v>
      </c>
      <c r="L11" s="66">
        <f t="shared" si="1"/>
        <v>55</v>
      </c>
      <c r="M11" s="24"/>
      <c r="N11" s="25">
        <f t="shared" si="0"/>
        <v>0.44354838709677419</v>
      </c>
      <c r="P11" t="s">
        <v>56</v>
      </c>
    </row>
    <row r="12" spans="1:16" x14ac:dyDescent="0.25">
      <c r="A12" s="43" t="s">
        <v>56</v>
      </c>
      <c r="B12" s="62">
        <v>2</v>
      </c>
      <c r="C12" s="62">
        <v>10</v>
      </c>
      <c r="D12" s="62">
        <v>11</v>
      </c>
      <c r="E12" s="62">
        <v>9</v>
      </c>
      <c r="F12" s="62">
        <v>7</v>
      </c>
      <c r="G12" s="62">
        <v>3</v>
      </c>
      <c r="H12" s="62">
        <v>8</v>
      </c>
      <c r="I12" s="62">
        <v>7</v>
      </c>
      <c r="J12" s="62">
        <v>8</v>
      </c>
      <c r="K12" s="62">
        <v>5</v>
      </c>
      <c r="L12" s="66">
        <f t="shared" si="1"/>
        <v>70</v>
      </c>
      <c r="M12" s="24"/>
      <c r="N12" s="25">
        <f t="shared" si="0"/>
        <v>0.56451612903225812</v>
      </c>
      <c r="P12" t="s">
        <v>78</v>
      </c>
    </row>
    <row r="13" spans="1:16" x14ac:dyDescent="0.25">
      <c r="A13" s="43" t="s">
        <v>78</v>
      </c>
      <c r="B13" s="62">
        <v>9</v>
      </c>
      <c r="C13" s="62">
        <v>8</v>
      </c>
      <c r="D13" s="62">
        <v>2</v>
      </c>
      <c r="E13" s="62">
        <v>12</v>
      </c>
      <c r="F13" s="62">
        <v>8</v>
      </c>
      <c r="G13" s="62">
        <v>15</v>
      </c>
      <c r="H13" s="62">
        <v>8</v>
      </c>
      <c r="I13" s="62">
        <v>9</v>
      </c>
      <c r="J13" s="62">
        <v>9</v>
      </c>
      <c r="K13" s="62">
        <v>8</v>
      </c>
      <c r="L13" s="66">
        <f t="shared" si="1"/>
        <v>88</v>
      </c>
      <c r="M13" s="24"/>
      <c r="N13" s="25">
        <f t="shared" si="0"/>
        <v>0.70967741935483875</v>
      </c>
      <c r="P13" t="s">
        <v>46</v>
      </c>
    </row>
    <row r="14" spans="1:16" x14ac:dyDescent="0.25">
      <c r="A14" s="43" t="s">
        <v>46</v>
      </c>
      <c r="B14" s="62">
        <v>12</v>
      </c>
      <c r="C14" s="62">
        <v>12</v>
      </c>
      <c r="D14" s="62">
        <v>5</v>
      </c>
      <c r="E14" s="62">
        <v>9</v>
      </c>
      <c r="F14" s="62">
        <v>13</v>
      </c>
      <c r="G14" s="62">
        <v>8</v>
      </c>
      <c r="H14" s="62">
        <v>10</v>
      </c>
      <c r="I14" s="62">
        <v>12</v>
      </c>
      <c r="J14" s="62">
        <v>15</v>
      </c>
      <c r="K14" s="62">
        <v>13</v>
      </c>
      <c r="L14" s="66">
        <f t="shared" si="1"/>
        <v>109</v>
      </c>
      <c r="M14" s="24">
        <v>3</v>
      </c>
      <c r="N14" s="25">
        <f t="shared" si="0"/>
        <v>0.87903225806451613</v>
      </c>
      <c r="P14" t="s">
        <v>75</v>
      </c>
    </row>
    <row r="15" spans="1:16" x14ac:dyDescent="0.25">
      <c r="A15" s="43" t="s">
        <v>75</v>
      </c>
      <c r="B15" s="62">
        <v>4</v>
      </c>
      <c r="C15" s="62">
        <v>7</v>
      </c>
      <c r="D15" s="62">
        <v>13</v>
      </c>
      <c r="E15" s="62">
        <v>13</v>
      </c>
      <c r="F15" s="62">
        <v>11</v>
      </c>
      <c r="G15" s="62">
        <v>12</v>
      </c>
      <c r="H15" s="62">
        <v>11</v>
      </c>
      <c r="I15" s="62">
        <v>7</v>
      </c>
      <c r="J15" s="62">
        <v>9</v>
      </c>
      <c r="K15" s="62">
        <v>8</v>
      </c>
      <c r="L15" s="66">
        <f t="shared" si="1"/>
        <v>95</v>
      </c>
      <c r="M15" s="24"/>
      <c r="N15" s="25">
        <f t="shared" si="0"/>
        <v>0.7661290322580645</v>
      </c>
      <c r="P15" t="s">
        <v>51</v>
      </c>
    </row>
    <row r="16" spans="1:16" x14ac:dyDescent="0.25">
      <c r="A16" s="43" t="s">
        <v>51</v>
      </c>
      <c r="B16" s="62">
        <v>5</v>
      </c>
      <c r="C16" s="62">
        <v>10</v>
      </c>
      <c r="D16" s="62">
        <v>12</v>
      </c>
      <c r="E16" s="62">
        <v>12</v>
      </c>
      <c r="F16" s="62">
        <v>12</v>
      </c>
      <c r="G16" s="62">
        <v>13</v>
      </c>
      <c r="H16" s="62">
        <v>4</v>
      </c>
      <c r="I16" s="62">
        <v>10</v>
      </c>
      <c r="J16" s="62">
        <v>5</v>
      </c>
      <c r="K16" s="62">
        <v>6</v>
      </c>
      <c r="L16" s="66">
        <f t="shared" si="1"/>
        <v>89</v>
      </c>
      <c r="M16" s="24"/>
      <c r="N16" s="25">
        <f t="shared" si="0"/>
        <v>0.717741935483871</v>
      </c>
      <c r="P16" t="s">
        <v>57</v>
      </c>
    </row>
    <row r="17" spans="1:16" x14ac:dyDescent="0.25">
      <c r="A17" s="43" t="s">
        <v>57</v>
      </c>
      <c r="B17" s="62">
        <v>8</v>
      </c>
      <c r="C17" s="62">
        <v>3</v>
      </c>
      <c r="D17" s="62">
        <v>6</v>
      </c>
      <c r="E17" s="62">
        <v>0</v>
      </c>
      <c r="F17" s="62">
        <v>11</v>
      </c>
      <c r="G17" s="62">
        <v>2</v>
      </c>
      <c r="H17" s="62">
        <v>9</v>
      </c>
      <c r="I17" s="62">
        <v>5</v>
      </c>
      <c r="J17" s="62">
        <v>2</v>
      </c>
      <c r="K17" s="62">
        <v>9</v>
      </c>
      <c r="L17" s="66">
        <f t="shared" si="1"/>
        <v>55</v>
      </c>
      <c r="M17" s="24"/>
      <c r="N17" s="25">
        <f t="shared" si="0"/>
        <v>0.44354838709677419</v>
      </c>
      <c r="P17" t="s">
        <v>100</v>
      </c>
    </row>
    <row r="18" spans="1:16" x14ac:dyDescent="0.25">
      <c r="A18" s="43" t="s">
        <v>100</v>
      </c>
      <c r="B18" s="62">
        <v>6</v>
      </c>
      <c r="C18" s="62">
        <v>7</v>
      </c>
      <c r="D18" s="62">
        <v>7</v>
      </c>
      <c r="E18" s="62">
        <v>0</v>
      </c>
      <c r="F18" s="62">
        <v>7</v>
      </c>
      <c r="G18" s="62">
        <v>0</v>
      </c>
      <c r="H18" s="62">
        <v>6</v>
      </c>
      <c r="I18" s="62">
        <v>2</v>
      </c>
      <c r="J18" s="62">
        <v>4</v>
      </c>
      <c r="K18" s="62">
        <v>7</v>
      </c>
      <c r="L18" s="66">
        <f t="shared" si="1"/>
        <v>46</v>
      </c>
      <c r="M18" s="24"/>
      <c r="N18" s="25">
        <f t="shared" si="0"/>
        <v>0.37096774193548387</v>
      </c>
      <c r="P18" t="s">
        <v>55</v>
      </c>
    </row>
    <row r="19" spans="1:16" x14ac:dyDescent="0.25">
      <c r="A19" s="43" t="s">
        <v>55</v>
      </c>
      <c r="B19" s="62">
        <v>2</v>
      </c>
      <c r="C19" s="62">
        <v>5</v>
      </c>
      <c r="D19" s="62">
        <v>5</v>
      </c>
      <c r="E19" s="62">
        <v>7</v>
      </c>
      <c r="F19" s="62">
        <v>9</v>
      </c>
      <c r="G19" s="62">
        <v>0</v>
      </c>
      <c r="H19" s="62">
        <v>3</v>
      </c>
      <c r="I19" s="62">
        <v>9</v>
      </c>
      <c r="J19" s="62">
        <v>8</v>
      </c>
      <c r="K19" s="62">
        <v>3</v>
      </c>
      <c r="L19" s="66">
        <f t="shared" si="1"/>
        <v>51</v>
      </c>
      <c r="M19" s="24"/>
      <c r="N19" s="25">
        <f t="shared" si="0"/>
        <v>0.41129032258064518</v>
      </c>
      <c r="P19" t="s">
        <v>70</v>
      </c>
    </row>
    <row r="20" spans="1:16" x14ac:dyDescent="0.25">
      <c r="A20" s="43" t="s">
        <v>70</v>
      </c>
      <c r="B20" s="62">
        <v>7</v>
      </c>
      <c r="C20" s="62">
        <v>8</v>
      </c>
      <c r="D20" s="62">
        <v>9</v>
      </c>
      <c r="E20" s="62">
        <v>12</v>
      </c>
      <c r="F20" s="62">
        <v>5</v>
      </c>
      <c r="G20" s="62">
        <v>10</v>
      </c>
      <c r="H20" s="62">
        <v>11</v>
      </c>
      <c r="I20" s="62">
        <v>6</v>
      </c>
      <c r="J20" s="62">
        <v>12</v>
      </c>
      <c r="K20" s="62">
        <v>10</v>
      </c>
      <c r="L20" s="66">
        <f t="shared" si="1"/>
        <v>90</v>
      </c>
      <c r="M20" s="24"/>
      <c r="N20" s="25">
        <f t="shared" si="0"/>
        <v>0.72580645161290325</v>
      </c>
      <c r="P20" t="s">
        <v>45</v>
      </c>
    </row>
    <row r="21" spans="1:16" x14ac:dyDescent="0.25">
      <c r="A21" s="43" t="s">
        <v>45</v>
      </c>
      <c r="B21" s="62">
        <v>12</v>
      </c>
      <c r="C21" s="62">
        <v>9</v>
      </c>
      <c r="D21" s="62">
        <v>7</v>
      </c>
      <c r="E21" s="62">
        <v>8</v>
      </c>
      <c r="F21" s="62">
        <v>10</v>
      </c>
      <c r="G21" s="62">
        <v>9</v>
      </c>
      <c r="H21" s="62">
        <v>3</v>
      </c>
      <c r="I21" s="62">
        <v>5</v>
      </c>
      <c r="J21" s="62">
        <v>5</v>
      </c>
      <c r="K21" s="62">
        <v>9</v>
      </c>
      <c r="L21" s="66">
        <f t="shared" si="1"/>
        <v>77</v>
      </c>
      <c r="M21" s="24"/>
      <c r="N21" s="25">
        <f t="shared" si="0"/>
        <v>0.62096774193548387</v>
      </c>
      <c r="P21" t="s">
        <v>111</v>
      </c>
    </row>
    <row r="22" spans="1:16" x14ac:dyDescent="0.25">
      <c r="A22" s="43" t="s">
        <v>111</v>
      </c>
      <c r="B22" s="62">
        <v>4</v>
      </c>
      <c r="C22" s="62">
        <v>9</v>
      </c>
      <c r="D22" s="62">
        <v>8</v>
      </c>
      <c r="E22" s="62">
        <v>8</v>
      </c>
      <c r="F22" s="62">
        <v>6</v>
      </c>
      <c r="G22" s="62">
        <v>9</v>
      </c>
      <c r="H22" s="62">
        <v>8</v>
      </c>
      <c r="I22" s="62">
        <v>6</v>
      </c>
      <c r="J22" s="62">
        <v>9</v>
      </c>
      <c r="K22" s="62">
        <v>7</v>
      </c>
      <c r="L22" s="66">
        <f t="shared" si="1"/>
        <v>74</v>
      </c>
      <c r="M22" s="24"/>
      <c r="N22" s="25">
        <f t="shared" si="0"/>
        <v>0.59677419354838712</v>
      </c>
      <c r="P22" t="s">
        <v>53</v>
      </c>
    </row>
    <row r="23" spans="1:16" x14ac:dyDescent="0.25">
      <c r="A23" s="43" t="s">
        <v>53</v>
      </c>
      <c r="B23" s="62">
        <v>6</v>
      </c>
      <c r="C23" s="62">
        <v>3</v>
      </c>
      <c r="D23" s="62">
        <v>3</v>
      </c>
      <c r="E23" s="62">
        <v>5</v>
      </c>
      <c r="F23" s="62">
        <v>3</v>
      </c>
      <c r="G23" s="62">
        <v>0</v>
      </c>
      <c r="H23" s="62">
        <v>2</v>
      </c>
      <c r="I23" s="62">
        <v>9</v>
      </c>
      <c r="J23" s="62">
        <v>11</v>
      </c>
      <c r="K23" s="62">
        <v>5</v>
      </c>
      <c r="L23" s="66">
        <f t="shared" si="1"/>
        <v>47</v>
      </c>
      <c r="M23" s="24"/>
      <c r="N23" s="25">
        <f t="shared" si="0"/>
        <v>0.37903225806451613</v>
      </c>
      <c r="P23" t="s">
        <v>58</v>
      </c>
    </row>
    <row r="24" spans="1:16" x14ac:dyDescent="0.25">
      <c r="A24" s="43" t="s">
        <v>58</v>
      </c>
      <c r="B24" s="62">
        <v>6</v>
      </c>
      <c r="C24" s="62">
        <v>6</v>
      </c>
      <c r="D24" s="62">
        <v>8</v>
      </c>
      <c r="E24" s="62">
        <v>6</v>
      </c>
      <c r="F24" s="62">
        <v>4</v>
      </c>
      <c r="G24" s="62">
        <v>6</v>
      </c>
      <c r="H24" s="62">
        <v>5</v>
      </c>
      <c r="I24" s="62">
        <v>6</v>
      </c>
      <c r="J24" s="62">
        <v>13</v>
      </c>
      <c r="K24" s="62">
        <v>7</v>
      </c>
      <c r="L24" s="66">
        <f t="shared" si="1"/>
        <v>67</v>
      </c>
      <c r="M24" s="24"/>
      <c r="N24" s="25">
        <f t="shared" si="0"/>
        <v>0.54032258064516125</v>
      </c>
      <c r="P24" t="s">
        <v>102</v>
      </c>
    </row>
    <row r="25" spans="1:16" x14ac:dyDescent="0.25">
      <c r="A25" s="43" t="s">
        <v>102</v>
      </c>
      <c r="B25" s="62">
        <v>1</v>
      </c>
      <c r="C25" s="62">
        <v>5</v>
      </c>
      <c r="D25" s="62">
        <v>6</v>
      </c>
      <c r="E25" s="62">
        <v>12</v>
      </c>
      <c r="F25" s="62">
        <v>8</v>
      </c>
      <c r="G25" s="62">
        <v>0</v>
      </c>
      <c r="H25" s="62">
        <v>9</v>
      </c>
      <c r="I25" s="62">
        <v>5</v>
      </c>
      <c r="J25" s="62">
        <v>6</v>
      </c>
      <c r="K25" s="62">
        <v>15</v>
      </c>
      <c r="L25" s="66">
        <f t="shared" si="1"/>
        <v>67</v>
      </c>
      <c r="M25" s="24"/>
      <c r="N25" s="25">
        <f t="shared" si="0"/>
        <v>0.54032258064516125</v>
      </c>
      <c r="P25" t="s">
        <v>76</v>
      </c>
    </row>
    <row r="26" spans="1:16" x14ac:dyDescent="0.25">
      <c r="A26" s="43" t="s">
        <v>76</v>
      </c>
      <c r="B26" s="62">
        <v>3</v>
      </c>
      <c r="C26" s="62">
        <v>6</v>
      </c>
      <c r="D26" s="62">
        <v>3</v>
      </c>
      <c r="E26" s="62">
        <v>6</v>
      </c>
      <c r="F26" s="62">
        <v>10</v>
      </c>
      <c r="G26" s="62">
        <v>13</v>
      </c>
      <c r="H26" s="62">
        <v>6</v>
      </c>
      <c r="I26" s="62">
        <v>15</v>
      </c>
      <c r="J26" s="62">
        <v>10</v>
      </c>
      <c r="K26" s="62">
        <v>8</v>
      </c>
      <c r="L26" s="66">
        <f t="shared" si="1"/>
        <v>80</v>
      </c>
      <c r="M26" s="24"/>
      <c r="N26" s="25">
        <f t="shared" si="0"/>
        <v>0.64516129032258063</v>
      </c>
      <c r="P26" t="s">
        <v>69</v>
      </c>
    </row>
    <row r="27" spans="1:16" x14ac:dyDescent="0.25">
      <c r="A27" s="43" t="s">
        <v>69</v>
      </c>
      <c r="B27" s="62">
        <v>10</v>
      </c>
      <c r="C27" s="62">
        <v>8</v>
      </c>
      <c r="D27" s="62">
        <v>6</v>
      </c>
      <c r="E27" s="62">
        <v>9</v>
      </c>
      <c r="F27" s="62">
        <v>10</v>
      </c>
      <c r="G27" s="62">
        <v>2</v>
      </c>
      <c r="H27" s="62">
        <v>13</v>
      </c>
      <c r="I27" s="62">
        <v>9</v>
      </c>
      <c r="J27" s="62">
        <v>4</v>
      </c>
      <c r="K27" s="62">
        <v>9</v>
      </c>
      <c r="L27" s="66">
        <f t="shared" si="1"/>
        <v>80</v>
      </c>
      <c r="M27" s="24"/>
      <c r="N27" s="25">
        <f t="shared" si="0"/>
        <v>0.64516129032258063</v>
      </c>
      <c r="P27" t="s">
        <v>54</v>
      </c>
    </row>
    <row r="28" spans="1:16" ht="14.45" customHeight="1" x14ac:dyDescent="0.25">
      <c r="A28" s="43" t="s">
        <v>54</v>
      </c>
      <c r="B28" s="62">
        <v>13</v>
      </c>
      <c r="C28" s="62">
        <v>9</v>
      </c>
      <c r="D28" s="62">
        <v>14</v>
      </c>
      <c r="E28" s="62">
        <v>11</v>
      </c>
      <c r="F28" s="62">
        <v>9</v>
      </c>
      <c r="G28" s="62">
        <v>12</v>
      </c>
      <c r="H28" s="62">
        <v>8</v>
      </c>
      <c r="I28" s="62">
        <v>8</v>
      </c>
      <c r="J28" s="62">
        <v>4</v>
      </c>
      <c r="K28" s="62">
        <v>12</v>
      </c>
      <c r="L28" s="67">
        <f t="shared" si="1"/>
        <v>100</v>
      </c>
      <c r="M28" s="24"/>
      <c r="N28" s="25">
        <f t="shared" si="0"/>
        <v>0.80645161290322576</v>
      </c>
      <c r="P28" t="s">
        <v>47</v>
      </c>
    </row>
    <row r="29" spans="1:16" ht="14.45" customHeight="1" x14ac:dyDescent="0.25">
      <c r="A29" s="42" t="s">
        <v>68</v>
      </c>
      <c r="B29" s="24">
        <v>6</v>
      </c>
      <c r="C29" s="24">
        <v>4</v>
      </c>
      <c r="D29" s="24">
        <v>9</v>
      </c>
      <c r="E29" s="24">
        <v>11</v>
      </c>
      <c r="F29" s="24">
        <v>14</v>
      </c>
      <c r="G29" s="24">
        <v>10</v>
      </c>
      <c r="H29" s="24">
        <v>12</v>
      </c>
      <c r="I29" s="24">
        <v>11</v>
      </c>
      <c r="J29" s="24">
        <v>12</v>
      </c>
      <c r="K29" s="24">
        <v>8</v>
      </c>
      <c r="L29" s="67">
        <f t="shared" si="1"/>
        <v>97</v>
      </c>
      <c r="M29" s="24"/>
      <c r="N29" s="25">
        <f t="shared" si="0"/>
        <v>0.782258064516129</v>
      </c>
      <c r="P29" t="s">
        <v>72</v>
      </c>
    </row>
    <row r="30" spans="1:16" ht="15" customHeight="1" x14ac:dyDescent="0.25"/>
    <row r="31" spans="1:16" ht="15" customHeight="1" x14ac:dyDescent="0.25">
      <c r="A31" s="69" t="s">
        <v>32</v>
      </c>
    </row>
    <row r="32" spans="1:16" ht="15.75" x14ac:dyDescent="0.25">
      <c r="A32" s="70"/>
      <c r="B32" s="9">
        <v>1</v>
      </c>
      <c r="C32" s="9">
        <v>2</v>
      </c>
      <c r="D32" s="9">
        <v>3</v>
      </c>
      <c r="E32" s="9">
        <v>4</v>
      </c>
      <c r="F32" s="9">
        <v>5</v>
      </c>
      <c r="G32" s="9">
        <v>6</v>
      </c>
      <c r="H32" s="9">
        <v>7</v>
      </c>
      <c r="I32" s="9">
        <v>8</v>
      </c>
      <c r="J32" s="9">
        <v>9</v>
      </c>
      <c r="K32" s="9">
        <v>10</v>
      </c>
      <c r="L32" s="66" t="s">
        <v>26</v>
      </c>
      <c r="M32" s="24" t="s">
        <v>27</v>
      </c>
      <c r="N32" s="24" t="s">
        <v>28</v>
      </c>
    </row>
    <row r="33" spans="1:14" x14ac:dyDescent="0.25">
      <c r="A33" t="s">
        <v>72</v>
      </c>
      <c r="B33" s="24">
        <v>3</v>
      </c>
      <c r="C33" s="24">
        <v>0</v>
      </c>
      <c r="D33" s="24">
        <v>5</v>
      </c>
      <c r="E33" s="24">
        <v>10</v>
      </c>
      <c r="F33" s="24">
        <v>6</v>
      </c>
      <c r="G33" s="24">
        <v>7</v>
      </c>
      <c r="H33" s="24">
        <v>3</v>
      </c>
      <c r="I33" s="24">
        <v>0</v>
      </c>
      <c r="J33" s="24">
        <v>8</v>
      </c>
      <c r="K33" s="24">
        <v>3</v>
      </c>
      <c r="L33" s="66">
        <f>SUM(B33:K33)</f>
        <v>45</v>
      </c>
      <c r="N33" s="25">
        <f t="shared" ref="N33:N58" si="2">L33/MAX($L$34:$L$57)</f>
        <v>0.49450549450549453</v>
      </c>
    </row>
    <row r="34" spans="1:14" x14ac:dyDescent="0.25">
      <c r="A34" s="43" t="s">
        <v>48</v>
      </c>
      <c r="B34" s="59">
        <v>7</v>
      </c>
      <c r="C34" s="59">
        <v>13</v>
      </c>
      <c r="D34" s="59">
        <v>13</v>
      </c>
      <c r="E34" s="59">
        <v>6</v>
      </c>
      <c r="F34" s="59">
        <v>4</v>
      </c>
      <c r="G34" s="59">
        <v>8</v>
      </c>
      <c r="H34" s="59">
        <v>2</v>
      </c>
      <c r="I34" s="59">
        <v>9</v>
      </c>
      <c r="J34" s="59">
        <v>12</v>
      </c>
      <c r="K34" s="59">
        <v>10</v>
      </c>
      <c r="L34" s="66">
        <f>SUM(B34:K34)</f>
        <v>84</v>
      </c>
      <c r="M34" s="24">
        <v>2</v>
      </c>
      <c r="N34" s="25">
        <f t="shared" si="2"/>
        <v>0.92307692307692313</v>
      </c>
    </row>
    <row r="35" spans="1:14" x14ac:dyDescent="0.25">
      <c r="A35" s="43" t="s">
        <v>87</v>
      </c>
      <c r="B35" s="59">
        <v>3</v>
      </c>
      <c r="C35" s="59">
        <v>3</v>
      </c>
      <c r="D35" s="59">
        <v>8</v>
      </c>
      <c r="E35" s="59">
        <v>0</v>
      </c>
      <c r="F35" s="59">
        <v>2</v>
      </c>
      <c r="G35" s="59">
        <v>8</v>
      </c>
      <c r="H35" s="59">
        <v>0</v>
      </c>
      <c r="I35" s="59">
        <v>9</v>
      </c>
      <c r="J35" s="59">
        <v>4</v>
      </c>
      <c r="K35" s="59">
        <v>6</v>
      </c>
      <c r="L35" s="66">
        <f t="shared" ref="L35:L58" si="3">SUM(B35:K35)</f>
        <v>43</v>
      </c>
      <c r="M35" s="24"/>
      <c r="N35" s="25">
        <f t="shared" si="2"/>
        <v>0.47252747252747251</v>
      </c>
    </row>
    <row r="36" spans="1:14" x14ac:dyDescent="0.25">
      <c r="A36" s="43" t="s">
        <v>80</v>
      </c>
      <c r="B36" s="59">
        <v>12</v>
      </c>
      <c r="C36" s="59">
        <v>10</v>
      </c>
      <c r="D36" s="59">
        <v>10</v>
      </c>
      <c r="E36" s="59">
        <v>3</v>
      </c>
      <c r="F36" s="59">
        <v>13</v>
      </c>
      <c r="G36" s="59">
        <v>8</v>
      </c>
      <c r="H36" s="59">
        <v>10</v>
      </c>
      <c r="I36" s="59">
        <v>5</v>
      </c>
      <c r="J36" s="59">
        <v>5</v>
      </c>
      <c r="K36" s="59">
        <v>5</v>
      </c>
      <c r="L36" s="66">
        <f t="shared" si="3"/>
        <v>81</v>
      </c>
      <c r="M36" s="24">
        <v>3</v>
      </c>
      <c r="N36" s="25">
        <f t="shared" si="2"/>
        <v>0.89010989010989006</v>
      </c>
    </row>
    <row r="37" spans="1:14" x14ac:dyDescent="0.25">
      <c r="A37" s="43" t="s">
        <v>96</v>
      </c>
      <c r="B37" s="62">
        <v>3</v>
      </c>
      <c r="C37" s="62">
        <v>4</v>
      </c>
      <c r="D37" s="62">
        <v>11</v>
      </c>
      <c r="E37" s="62">
        <v>1</v>
      </c>
      <c r="F37" s="62">
        <v>5</v>
      </c>
      <c r="G37" s="62">
        <v>2</v>
      </c>
      <c r="H37" s="62">
        <v>5</v>
      </c>
      <c r="I37" s="62">
        <v>5</v>
      </c>
      <c r="J37" s="62">
        <v>3</v>
      </c>
      <c r="K37" s="62">
        <v>10</v>
      </c>
      <c r="L37" s="66">
        <f t="shared" si="3"/>
        <v>49</v>
      </c>
      <c r="M37" s="24"/>
      <c r="N37" s="25">
        <f t="shared" si="2"/>
        <v>0.53846153846153844</v>
      </c>
    </row>
    <row r="38" spans="1:14" x14ac:dyDescent="0.25">
      <c r="A38" s="42" t="s">
        <v>47</v>
      </c>
      <c r="B38" s="62">
        <v>5</v>
      </c>
      <c r="C38" s="62">
        <v>2</v>
      </c>
      <c r="D38" s="62">
        <v>11</v>
      </c>
      <c r="E38" s="62">
        <v>4</v>
      </c>
      <c r="F38" s="62">
        <v>4</v>
      </c>
      <c r="G38" s="62">
        <v>1</v>
      </c>
      <c r="H38" s="62">
        <v>3</v>
      </c>
      <c r="I38" s="62">
        <v>9</v>
      </c>
      <c r="J38" s="62">
        <v>2</v>
      </c>
      <c r="K38" s="62">
        <v>6</v>
      </c>
      <c r="L38" s="66">
        <f t="shared" si="3"/>
        <v>47</v>
      </c>
      <c r="M38" s="24"/>
      <c r="N38" s="25">
        <f t="shared" si="2"/>
        <v>0.51648351648351654</v>
      </c>
    </row>
    <row r="39" spans="1:14" x14ac:dyDescent="0.25">
      <c r="A39" s="43" t="s">
        <v>49</v>
      </c>
      <c r="B39" s="62">
        <v>2</v>
      </c>
      <c r="C39" s="62">
        <v>0</v>
      </c>
      <c r="D39" s="62">
        <v>5</v>
      </c>
      <c r="E39" s="62">
        <v>0</v>
      </c>
      <c r="F39" s="62">
        <v>0</v>
      </c>
      <c r="G39" s="62">
        <v>5</v>
      </c>
      <c r="H39" s="62">
        <v>5</v>
      </c>
      <c r="I39" s="62">
        <v>13</v>
      </c>
      <c r="J39" s="62">
        <v>0</v>
      </c>
      <c r="K39" s="62">
        <v>5</v>
      </c>
      <c r="L39" s="66">
        <f t="shared" si="3"/>
        <v>35</v>
      </c>
      <c r="M39" s="24"/>
      <c r="N39" s="25">
        <f t="shared" si="2"/>
        <v>0.38461538461538464</v>
      </c>
    </row>
    <row r="40" spans="1:14" x14ac:dyDescent="0.25">
      <c r="A40" s="43" t="s">
        <v>105</v>
      </c>
      <c r="B40" s="62">
        <v>3</v>
      </c>
      <c r="C40" s="62">
        <v>10</v>
      </c>
      <c r="D40" s="62">
        <v>8</v>
      </c>
      <c r="E40" s="62">
        <v>5</v>
      </c>
      <c r="F40" s="62">
        <v>1</v>
      </c>
      <c r="G40" s="62">
        <v>8</v>
      </c>
      <c r="H40" s="62">
        <v>3</v>
      </c>
      <c r="I40" s="62">
        <v>4</v>
      </c>
      <c r="J40" s="62">
        <v>5</v>
      </c>
      <c r="K40" s="62">
        <v>1</v>
      </c>
      <c r="L40" s="66">
        <f t="shared" si="3"/>
        <v>48</v>
      </c>
      <c r="M40" s="24"/>
      <c r="N40" s="25">
        <f t="shared" si="2"/>
        <v>0.52747252747252749</v>
      </c>
    </row>
    <row r="41" spans="1:14" x14ac:dyDescent="0.25">
      <c r="A41" s="43" t="s">
        <v>56</v>
      </c>
      <c r="B41" s="62">
        <v>7</v>
      </c>
      <c r="C41" s="62">
        <v>7</v>
      </c>
      <c r="D41" s="62">
        <v>7</v>
      </c>
      <c r="E41" s="62">
        <v>7</v>
      </c>
      <c r="F41" s="62">
        <v>4</v>
      </c>
      <c r="G41" s="62">
        <v>10</v>
      </c>
      <c r="H41" s="62">
        <v>11</v>
      </c>
      <c r="I41" s="62">
        <v>6</v>
      </c>
      <c r="J41" s="62">
        <v>5</v>
      </c>
      <c r="K41" s="62">
        <v>8</v>
      </c>
      <c r="L41" s="66">
        <f t="shared" si="3"/>
        <v>72</v>
      </c>
      <c r="M41" s="24">
        <v>3</v>
      </c>
      <c r="N41" s="25">
        <f t="shared" si="2"/>
        <v>0.79120879120879117</v>
      </c>
    </row>
    <row r="42" spans="1:14" x14ac:dyDescent="0.25">
      <c r="A42" s="43" t="s">
        <v>78</v>
      </c>
      <c r="B42" s="62">
        <v>4</v>
      </c>
      <c r="C42" s="62">
        <v>4</v>
      </c>
      <c r="D42" s="62">
        <v>2</v>
      </c>
      <c r="E42" s="62">
        <v>3</v>
      </c>
      <c r="F42" s="62">
        <v>4</v>
      </c>
      <c r="G42" s="62">
        <v>4</v>
      </c>
      <c r="H42" s="62">
        <v>0</v>
      </c>
      <c r="I42" s="62">
        <v>6</v>
      </c>
      <c r="J42" s="62">
        <v>7</v>
      </c>
      <c r="K42" s="62">
        <v>7</v>
      </c>
      <c r="L42" s="66">
        <f t="shared" si="3"/>
        <v>41</v>
      </c>
      <c r="M42" s="24"/>
      <c r="N42" s="25">
        <f t="shared" si="2"/>
        <v>0.45054945054945056</v>
      </c>
    </row>
    <row r="43" spans="1:14" x14ac:dyDescent="0.25">
      <c r="A43" s="43" t="s">
        <v>46</v>
      </c>
      <c r="B43" s="62">
        <v>5</v>
      </c>
      <c r="C43" s="62">
        <v>3</v>
      </c>
      <c r="D43" s="62">
        <v>10</v>
      </c>
      <c r="E43" s="62">
        <v>6</v>
      </c>
      <c r="F43" s="62">
        <v>1</v>
      </c>
      <c r="G43" s="62">
        <v>9</v>
      </c>
      <c r="H43" s="62">
        <v>1</v>
      </c>
      <c r="I43" s="62">
        <v>9</v>
      </c>
      <c r="J43" s="62">
        <v>1</v>
      </c>
      <c r="K43" s="62">
        <v>6</v>
      </c>
      <c r="L43" s="66">
        <f t="shared" si="3"/>
        <v>51</v>
      </c>
      <c r="M43" s="24"/>
      <c r="N43" s="25">
        <f t="shared" si="2"/>
        <v>0.56043956043956045</v>
      </c>
    </row>
    <row r="44" spans="1:14" x14ac:dyDescent="0.25">
      <c r="A44" s="43" t="s">
        <v>75</v>
      </c>
      <c r="B44" s="62">
        <v>5</v>
      </c>
      <c r="C44" s="62">
        <v>5</v>
      </c>
      <c r="D44" s="62">
        <v>1</v>
      </c>
      <c r="E44" s="62">
        <v>3</v>
      </c>
      <c r="F44" s="62">
        <v>0</v>
      </c>
      <c r="G44" s="62">
        <v>0</v>
      </c>
      <c r="H44" s="62">
        <v>9</v>
      </c>
      <c r="I44" s="62">
        <v>1</v>
      </c>
      <c r="J44" s="62">
        <v>4</v>
      </c>
      <c r="K44" s="62">
        <v>0</v>
      </c>
      <c r="L44" s="66">
        <f t="shared" si="3"/>
        <v>28</v>
      </c>
      <c r="M44" s="24"/>
      <c r="N44" s="25">
        <f t="shared" si="2"/>
        <v>0.30769230769230771</v>
      </c>
    </row>
    <row r="45" spans="1:14" x14ac:dyDescent="0.25">
      <c r="A45" s="43" t="s">
        <v>51</v>
      </c>
      <c r="B45" s="62">
        <v>6</v>
      </c>
      <c r="C45" s="62">
        <v>12</v>
      </c>
      <c r="D45" s="62">
        <v>9</v>
      </c>
      <c r="E45" s="62">
        <v>5</v>
      </c>
      <c r="F45" s="62">
        <v>4</v>
      </c>
      <c r="G45" s="62">
        <v>4</v>
      </c>
      <c r="H45" s="62">
        <v>0</v>
      </c>
      <c r="I45" s="62">
        <v>9</v>
      </c>
      <c r="J45" s="62">
        <v>8</v>
      </c>
      <c r="K45" s="62">
        <v>8</v>
      </c>
      <c r="L45" s="66">
        <f t="shared" si="3"/>
        <v>65</v>
      </c>
      <c r="M45" s="24"/>
      <c r="N45" s="25">
        <f t="shared" si="2"/>
        <v>0.7142857142857143</v>
      </c>
    </row>
    <row r="46" spans="1:14" x14ac:dyDescent="0.25">
      <c r="A46" s="43" t="s">
        <v>57</v>
      </c>
      <c r="B46" s="62">
        <v>0</v>
      </c>
      <c r="C46" s="62">
        <v>0</v>
      </c>
      <c r="D46" s="62">
        <v>0</v>
      </c>
      <c r="E46" s="62">
        <v>1</v>
      </c>
      <c r="F46" s="62">
        <v>0</v>
      </c>
      <c r="G46" s="62">
        <v>5</v>
      </c>
      <c r="H46" s="62">
        <v>0</v>
      </c>
      <c r="I46" s="62">
        <v>5</v>
      </c>
      <c r="J46" s="62">
        <v>0</v>
      </c>
      <c r="K46" s="62">
        <v>0</v>
      </c>
      <c r="L46" s="66">
        <f t="shared" si="3"/>
        <v>11</v>
      </c>
      <c r="M46" s="24"/>
      <c r="N46" s="25">
        <f t="shared" si="2"/>
        <v>0.12087912087912088</v>
      </c>
    </row>
    <row r="47" spans="1:14" x14ac:dyDescent="0.25">
      <c r="A47" s="43" t="s">
        <v>100</v>
      </c>
      <c r="B47" s="62">
        <v>0</v>
      </c>
      <c r="C47" s="62">
        <v>3</v>
      </c>
      <c r="D47" s="62">
        <v>3</v>
      </c>
      <c r="E47" s="62">
        <v>4</v>
      </c>
      <c r="F47" s="62">
        <v>2</v>
      </c>
      <c r="G47" s="62">
        <v>1</v>
      </c>
      <c r="H47" s="62">
        <v>4</v>
      </c>
      <c r="I47" s="62">
        <v>10</v>
      </c>
      <c r="J47" s="62">
        <v>5</v>
      </c>
      <c r="K47" s="62">
        <v>0</v>
      </c>
      <c r="L47" s="66">
        <f t="shared" si="3"/>
        <v>32</v>
      </c>
      <c r="M47" s="24"/>
      <c r="N47" s="25">
        <f t="shared" si="2"/>
        <v>0.35164835164835168</v>
      </c>
    </row>
    <row r="48" spans="1:14" x14ac:dyDescent="0.25">
      <c r="A48" s="43" t="s">
        <v>55</v>
      </c>
      <c r="B48" s="62">
        <v>10</v>
      </c>
      <c r="C48" s="62">
        <v>0</v>
      </c>
      <c r="D48" s="62">
        <v>7</v>
      </c>
      <c r="E48" s="62">
        <v>7</v>
      </c>
      <c r="F48" s="62">
        <v>1</v>
      </c>
      <c r="G48" s="62">
        <v>4</v>
      </c>
      <c r="H48" s="62">
        <v>3</v>
      </c>
      <c r="I48" s="62">
        <v>2</v>
      </c>
      <c r="J48" s="62">
        <v>2</v>
      </c>
      <c r="K48" s="62">
        <v>0</v>
      </c>
      <c r="L48" s="66">
        <f t="shared" si="3"/>
        <v>36</v>
      </c>
      <c r="M48" s="24"/>
      <c r="N48" s="25">
        <f t="shared" si="2"/>
        <v>0.39560439560439559</v>
      </c>
    </row>
    <row r="49" spans="1:15" x14ac:dyDescent="0.25">
      <c r="A49" s="43" t="s">
        <v>70</v>
      </c>
      <c r="B49" s="62">
        <v>11</v>
      </c>
      <c r="C49" s="62">
        <v>12</v>
      </c>
      <c r="D49" s="62">
        <v>7</v>
      </c>
      <c r="E49" s="62">
        <v>0</v>
      </c>
      <c r="F49" s="62">
        <v>10</v>
      </c>
      <c r="G49" s="62">
        <v>8</v>
      </c>
      <c r="H49" s="62">
        <v>13</v>
      </c>
      <c r="I49" s="62">
        <v>12</v>
      </c>
      <c r="J49" s="62">
        <v>7</v>
      </c>
      <c r="K49" s="62">
        <v>11</v>
      </c>
      <c r="L49" s="66">
        <f t="shared" si="3"/>
        <v>91</v>
      </c>
      <c r="M49" s="24">
        <v>1</v>
      </c>
      <c r="N49" s="25">
        <f t="shared" si="2"/>
        <v>1</v>
      </c>
    </row>
    <row r="50" spans="1:15" x14ac:dyDescent="0.25">
      <c r="A50" s="43" t="s">
        <v>45</v>
      </c>
      <c r="B50" s="62">
        <v>7</v>
      </c>
      <c r="C50" s="62">
        <v>2</v>
      </c>
      <c r="D50" s="62">
        <v>1</v>
      </c>
      <c r="E50" s="62">
        <v>7</v>
      </c>
      <c r="F50" s="62">
        <v>4</v>
      </c>
      <c r="G50" s="62">
        <v>9</v>
      </c>
      <c r="H50" s="62">
        <v>4</v>
      </c>
      <c r="I50" s="62">
        <v>5</v>
      </c>
      <c r="J50" s="62">
        <v>5</v>
      </c>
      <c r="K50" s="62">
        <v>9</v>
      </c>
      <c r="L50" s="66">
        <f t="shared" si="3"/>
        <v>53</v>
      </c>
      <c r="M50" s="24"/>
      <c r="N50" s="25">
        <f t="shared" si="2"/>
        <v>0.58241758241758246</v>
      </c>
    </row>
    <row r="51" spans="1:15" x14ac:dyDescent="0.25">
      <c r="A51" s="43" t="s">
        <v>111</v>
      </c>
      <c r="B51" s="62">
        <v>1</v>
      </c>
      <c r="C51" s="62">
        <v>5</v>
      </c>
      <c r="D51" s="62">
        <v>4</v>
      </c>
      <c r="E51" s="62">
        <v>0</v>
      </c>
      <c r="F51" s="62">
        <v>0</v>
      </c>
      <c r="G51" s="62">
        <v>1</v>
      </c>
      <c r="H51" s="62">
        <v>2</v>
      </c>
      <c r="I51" s="62">
        <v>3</v>
      </c>
      <c r="J51" s="62">
        <v>4</v>
      </c>
      <c r="K51" s="62">
        <v>0</v>
      </c>
      <c r="L51" s="66">
        <f t="shared" si="3"/>
        <v>20</v>
      </c>
      <c r="M51" s="24"/>
      <c r="N51" s="25">
        <f t="shared" si="2"/>
        <v>0.21978021978021978</v>
      </c>
    </row>
    <row r="52" spans="1:15" x14ac:dyDescent="0.25">
      <c r="A52" s="43" t="s">
        <v>53</v>
      </c>
      <c r="B52" s="62">
        <v>4</v>
      </c>
      <c r="C52" s="62">
        <v>5</v>
      </c>
      <c r="D52" s="62">
        <v>5</v>
      </c>
      <c r="E52" s="62">
        <v>3</v>
      </c>
      <c r="F52" s="62">
        <v>9</v>
      </c>
      <c r="G52" s="62">
        <v>9</v>
      </c>
      <c r="H52" s="62">
        <v>6</v>
      </c>
      <c r="I52" s="62">
        <v>5</v>
      </c>
      <c r="J52" s="62">
        <v>0</v>
      </c>
      <c r="K52" s="62">
        <v>7</v>
      </c>
      <c r="L52" s="66">
        <f t="shared" si="3"/>
        <v>53</v>
      </c>
      <c r="M52" s="24"/>
      <c r="N52" s="25">
        <f t="shared" si="2"/>
        <v>0.58241758241758246</v>
      </c>
    </row>
    <row r="53" spans="1:15" x14ac:dyDescent="0.25">
      <c r="A53" s="43" t="s">
        <v>58</v>
      </c>
      <c r="B53" s="62">
        <v>3</v>
      </c>
      <c r="C53" s="62">
        <v>6</v>
      </c>
      <c r="D53" s="62">
        <v>10</v>
      </c>
      <c r="E53" s="62">
        <v>5</v>
      </c>
      <c r="F53" s="62">
        <v>0</v>
      </c>
      <c r="G53" s="62">
        <v>0</v>
      </c>
      <c r="H53" s="62">
        <v>2</v>
      </c>
      <c r="I53" s="62">
        <v>5</v>
      </c>
      <c r="J53" s="62">
        <v>0</v>
      </c>
      <c r="K53" s="62">
        <v>3</v>
      </c>
      <c r="L53" s="66">
        <f t="shared" si="3"/>
        <v>34</v>
      </c>
      <c r="M53" s="24"/>
      <c r="N53" s="25">
        <f t="shared" si="2"/>
        <v>0.37362637362637363</v>
      </c>
    </row>
    <row r="54" spans="1:15" ht="14.45" customHeight="1" x14ac:dyDescent="0.25">
      <c r="A54" s="43" t="s">
        <v>102</v>
      </c>
      <c r="B54" s="62">
        <v>0</v>
      </c>
      <c r="C54" s="62">
        <v>5</v>
      </c>
      <c r="D54" s="62">
        <v>3</v>
      </c>
      <c r="E54" s="62">
        <v>0</v>
      </c>
      <c r="F54" s="62">
        <v>4</v>
      </c>
      <c r="G54" s="62">
        <v>0</v>
      </c>
      <c r="H54" s="62">
        <v>5</v>
      </c>
      <c r="I54" s="62">
        <v>4</v>
      </c>
      <c r="J54" s="62">
        <v>0</v>
      </c>
      <c r="K54" s="62">
        <v>3</v>
      </c>
      <c r="L54" s="66">
        <f t="shared" si="3"/>
        <v>24</v>
      </c>
      <c r="M54" s="24"/>
      <c r="N54" s="25">
        <f t="shared" si="2"/>
        <v>0.26373626373626374</v>
      </c>
    </row>
    <row r="55" spans="1:15" ht="14.45" customHeight="1" x14ac:dyDescent="0.25">
      <c r="A55" s="43" t="s">
        <v>76</v>
      </c>
      <c r="B55" s="62">
        <v>5</v>
      </c>
      <c r="C55" s="62">
        <v>0</v>
      </c>
      <c r="D55" s="62">
        <v>4</v>
      </c>
      <c r="E55" s="62">
        <v>2</v>
      </c>
      <c r="F55" s="62">
        <v>7</v>
      </c>
      <c r="G55" s="62">
        <v>8</v>
      </c>
      <c r="H55" s="62">
        <v>0</v>
      </c>
      <c r="I55" s="62">
        <v>9</v>
      </c>
      <c r="J55" s="62">
        <v>9</v>
      </c>
      <c r="K55" s="62">
        <v>6</v>
      </c>
      <c r="L55" s="66">
        <f t="shared" si="3"/>
        <v>50</v>
      </c>
      <c r="M55" s="39"/>
      <c r="N55" s="25">
        <f t="shared" si="2"/>
        <v>0.5494505494505495</v>
      </c>
    </row>
    <row r="56" spans="1:15" x14ac:dyDescent="0.25">
      <c r="A56" s="43" t="s">
        <v>69</v>
      </c>
      <c r="B56" s="68">
        <v>0</v>
      </c>
      <c r="C56" s="68">
        <v>4</v>
      </c>
      <c r="D56" s="68">
        <v>0</v>
      </c>
      <c r="E56" s="68">
        <v>7</v>
      </c>
      <c r="F56" s="68">
        <v>4</v>
      </c>
      <c r="G56" s="68">
        <v>10</v>
      </c>
      <c r="H56" s="68">
        <v>8</v>
      </c>
      <c r="I56" s="68">
        <v>5</v>
      </c>
      <c r="J56" s="68">
        <v>4</v>
      </c>
      <c r="K56" s="68">
        <v>4</v>
      </c>
      <c r="L56" s="66">
        <f t="shared" si="3"/>
        <v>46</v>
      </c>
      <c r="M56" s="24"/>
      <c r="N56" s="25">
        <f t="shared" si="2"/>
        <v>0.50549450549450547</v>
      </c>
    </row>
    <row r="57" spans="1:15" x14ac:dyDescent="0.25">
      <c r="A57" s="43" t="s">
        <v>54</v>
      </c>
      <c r="B57" s="62">
        <v>2</v>
      </c>
      <c r="C57" s="62">
        <v>9</v>
      </c>
      <c r="D57" s="62">
        <v>7</v>
      </c>
      <c r="E57" s="62">
        <v>6</v>
      </c>
      <c r="F57" s="62">
        <v>6</v>
      </c>
      <c r="G57" s="62">
        <v>4</v>
      </c>
      <c r="H57" s="62">
        <v>5</v>
      </c>
      <c r="I57" s="62">
        <v>6</v>
      </c>
      <c r="J57" s="62">
        <v>8</v>
      </c>
      <c r="K57" s="62">
        <v>6</v>
      </c>
      <c r="L57" s="67">
        <f t="shared" si="3"/>
        <v>59</v>
      </c>
      <c r="M57" s="24"/>
      <c r="N57" s="25">
        <f t="shared" si="2"/>
        <v>0.64835164835164838</v>
      </c>
    </row>
    <row r="58" spans="1:15" x14ac:dyDescent="0.25">
      <c r="A58" s="43" t="s">
        <v>68</v>
      </c>
      <c r="B58" s="24">
        <v>5</v>
      </c>
      <c r="C58" s="24">
        <v>9</v>
      </c>
      <c r="D58" s="24">
        <v>7</v>
      </c>
      <c r="E58" s="24">
        <v>6</v>
      </c>
      <c r="F58" s="24">
        <v>9</v>
      </c>
      <c r="G58" s="24">
        <v>7</v>
      </c>
      <c r="H58" s="24">
        <v>4</v>
      </c>
      <c r="I58" s="24">
        <v>5</v>
      </c>
      <c r="J58" s="24">
        <v>3</v>
      </c>
      <c r="K58" s="24">
        <v>3</v>
      </c>
      <c r="L58" s="67">
        <f t="shared" si="3"/>
        <v>58</v>
      </c>
      <c r="M58" s="24"/>
      <c r="N58" s="25">
        <f t="shared" si="2"/>
        <v>0.63736263736263732</v>
      </c>
    </row>
    <row r="59" spans="1:15" ht="31.5" x14ac:dyDescent="0.25">
      <c r="A59" s="69" t="s">
        <v>33</v>
      </c>
    </row>
    <row r="60" spans="1:15" ht="15.75" x14ac:dyDescent="0.25">
      <c r="A60" s="70"/>
      <c r="B60" s="9">
        <v>1</v>
      </c>
      <c r="C60" s="9">
        <v>2</v>
      </c>
      <c r="D60" s="9">
        <v>3</v>
      </c>
      <c r="E60" s="9">
        <v>4</v>
      </c>
      <c r="F60" s="9">
        <v>5</v>
      </c>
      <c r="G60" s="9">
        <v>6</v>
      </c>
      <c r="H60" s="9">
        <v>7</v>
      </c>
      <c r="I60" s="9">
        <v>8</v>
      </c>
      <c r="J60" s="9">
        <v>9</v>
      </c>
      <c r="K60" s="9">
        <v>10</v>
      </c>
      <c r="L60" s="66" t="s">
        <v>26</v>
      </c>
      <c r="M60" s="24" t="s">
        <v>27</v>
      </c>
      <c r="N60" s="24" t="s">
        <v>28</v>
      </c>
    </row>
    <row r="61" spans="1:15" x14ac:dyDescent="0.25">
      <c r="A61" t="s">
        <v>72</v>
      </c>
      <c r="L61" s="66">
        <f>SUM(B61:K61)</f>
        <v>0</v>
      </c>
      <c r="M61" s="24"/>
      <c r="N61" s="25">
        <f t="shared" ref="N61:N86" si="4">L61/MAX($L$62:$L$85)</f>
        <v>0</v>
      </c>
    </row>
    <row r="62" spans="1:15" x14ac:dyDescent="0.25">
      <c r="A62" s="43" t="s">
        <v>48</v>
      </c>
      <c r="B62" s="59">
        <v>4</v>
      </c>
      <c r="C62" s="59">
        <v>8</v>
      </c>
      <c r="D62" s="59">
        <v>4</v>
      </c>
      <c r="E62" s="59">
        <v>5</v>
      </c>
      <c r="F62" s="59">
        <v>7</v>
      </c>
      <c r="G62" s="59">
        <v>3</v>
      </c>
      <c r="H62" s="59">
        <v>11</v>
      </c>
      <c r="I62" s="59">
        <v>11</v>
      </c>
      <c r="J62" s="59">
        <v>7</v>
      </c>
      <c r="K62" s="59">
        <v>13</v>
      </c>
      <c r="L62" s="66">
        <f>SUM(B62:K62)</f>
        <v>73</v>
      </c>
      <c r="M62" s="24">
        <v>3</v>
      </c>
      <c r="N62" s="25">
        <f t="shared" si="4"/>
        <v>0.74489795918367352</v>
      </c>
      <c r="O62">
        <v>3</v>
      </c>
    </row>
    <row r="63" spans="1:15" x14ac:dyDescent="0.25">
      <c r="A63" s="43" t="s">
        <v>87</v>
      </c>
      <c r="B63" s="59">
        <v>0</v>
      </c>
      <c r="C63" s="59">
        <v>3</v>
      </c>
      <c r="D63" s="59">
        <v>3</v>
      </c>
      <c r="E63" s="59">
        <v>4</v>
      </c>
      <c r="F63" s="59">
        <v>8</v>
      </c>
      <c r="G63" s="59">
        <v>9</v>
      </c>
      <c r="H63" s="59">
        <v>5</v>
      </c>
      <c r="I63" s="59">
        <v>2</v>
      </c>
      <c r="J63" s="59">
        <v>5</v>
      </c>
      <c r="K63" s="59">
        <v>9</v>
      </c>
      <c r="L63" s="66">
        <f t="shared" ref="L63:L86" si="5">SUM(B63:K63)</f>
        <v>48</v>
      </c>
      <c r="M63" s="24"/>
      <c r="N63" s="25">
        <f t="shared" si="4"/>
        <v>0.48979591836734693</v>
      </c>
    </row>
    <row r="64" spans="1:15" x14ac:dyDescent="0.25">
      <c r="A64" s="43" t="s">
        <v>80</v>
      </c>
      <c r="B64" s="59">
        <v>10</v>
      </c>
      <c r="C64" s="59">
        <v>15</v>
      </c>
      <c r="D64" s="59">
        <v>9</v>
      </c>
      <c r="E64" s="59">
        <v>12</v>
      </c>
      <c r="F64" s="59">
        <v>14</v>
      </c>
      <c r="G64" s="59">
        <v>12</v>
      </c>
      <c r="H64" s="59">
        <v>11</v>
      </c>
      <c r="I64" s="59">
        <v>8</v>
      </c>
      <c r="J64" s="59">
        <v>3</v>
      </c>
      <c r="K64" s="59">
        <v>4</v>
      </c>
      <c r="L64" s="66">
        <f t="shared" si="5"/>
        <v>98</v>
      </c>
      <c r="M64" s="24">
        <v>1</v>
      </c>
      <c r="N64" s="25">
        <f t="shared" si="4"/>
        <v>1</v>
      </c>
      <c r="O64">
        <v>1</v>
      </c>
    </row>
    <row r="65" spans="1:15" x14ac:dyDescent="0.25">
      <c r="A65" s="43" t="s">
        <v>96</v>
      </c>
      <c r="B65" s="62">
        <v>0</v>
      </c>
      <c r="C65" s="62">
        <v>0</v>
      </c>
      <c r="D65" s="62">
        <v>1</v>
      </c>
      <c r="E65" s="62">
        <v>4</v>
      </c>
      <c r="F65" s="62">
        <v>6</v>
      </c>
      <c r="G65" s="62">
        <v>1</v>
      </c>
      <c r="H65" s="62">
        <v>5</v>
      </c>
      <c r="I65" s="62">
        <v>8</v>
      </c>
      <c r="J65" s="62">
        <v>0</v>
      </c>
      <c r="K65" s="62">
        <v>2</v>
      </c>
      <c r="L65" s="66">
        <f t="shared" si="5"/>
        <v>27</v>
      </c>
      <c r="M65" s="24"/>
      <c r="N65" s="25">
        <f t="shared" si="4"/>
        <v>0.27551020408163263</v>
      </c>
    </row>
    <row r="66" spans="1:15" x14ac:dyDescent="0.25">
      <c r="A66" s="42" t="s">
        <v>47</v>
      </c>
      <c r="B66" s="62">
        <v>0</v>
      </c>
      <c r="C66" s="62">
        <v>7</v>
      </c>
      <c r="D66" s="62">
        <v>5</v>
      </c>
      <c r="E66" s="62">
        <v>1</v>
      </c>
      <c r="F66" s="62">
        <v>3</v>
      </c>
      <c r="G66" s="62">
        <v>15</v>
      </c>
      <c r="H66" s="62">
        <v>13</v>
      </c>
      <c r="I66" s="62">
        <v>4</v>
      </c>
      <c r="J66" s="62">
        <v>3</v>
      </c>
      <c r="K66" s="62">
        <v>6</v>
      </c>
      <c r="L66" s="66">
        <f t="shared" si="5"/>
        <v>57</v>
      </c>
      <c r="M66" s="24"/>
      <c r="N66" s="25">
        <f t="shared" si="4"/>
        <v>0.58163265306122447</v>
      </c>
    </row>
    <row r="67" spans="1:15" x14ac:dyDescent="0.25">
      <c r="A67" s="43" t="s">
        <v>49</v>
      </c>
      <c r="B67" s="62">
        <v>12</v>
      </c>
      <c r="C67" s="62">
        <v>6</v>
      </c>
      <c r="D67" s="62">
        <v>14</v>
      </c>
      <c r="E67" s="62">
        <v>9</v>
      </c>
      <c r="F67" s="62">
        <v>7</v>
      </c>
      <c r="G67" s="62">
        <v>3</v>
      </c>
      <c r="H67" s="62">
        <v>0</v>
      </c>
      <c r="I67" s="62">
        <v>5</v>
      </c>
      <c r="J67" s="62">
        <v>0</v>
      </c>
      <c r="K67" s="62">
        <v>2</v>
      </c>
      <c r="L67" s="66">
        <f t="shared" si="5"/>
        <v>58</v>
      </c>
      <c r="M67" s="24"/>
      <c r="N67" s="25">
        <f t="shared" si="4"/>
        <v>0.59183673469387754</v>
      </c>
    </row>
    <row r="68" spans="1:15" x14ac:dyDescent="0.25">
      <c r="A68" s="43" t="s">
        <v>105</v>
      </c>
      <c r="B68" s="62">
        <v>4</v>
      </c>
      <c r="C68" s="62">
        <v>1</v>
      </c>
      <c r="D68" s="62">
        <v>6</v>
      </c>
      <c r="E68" s="62">
        <v>8</v>
      </c>
      <c r="F68" s="62">
        <v>7</v>
      </c>
      <c r="G68" s="62">
        <v>3</v>
      </c>
      <c r="H68" s="62">
        <v>5</v>
      </c>
      <c r="I68" s="62">
        <v>6</v>
      </c>
      <c r="J68" s="62">
        <v>10</v>
      </c>
      <c r="K68" s="62">
        <v>8</v>
      </c>
      <c r="L68" s="66">
        <f t="shared" si="5"/>
        <v>58</v>
      </c>
      <c r="M68" s="24"/>
      <c r="N68" s="25">
        <f t="shared" si="4"/>
        <v>0.59183673469387754</v>
      </c>
    </row>
    <row r="69" spans="1:15" x14ac:dyDescent="0.25">
      <c r="A69" s="43" t="s">
        <v>56</v>
      </c>
      <c r="B69" s="62">
        <v>4</v>
      </c>
      <c r="C69" s="62">
        <v>7</v>
      </c>
      <c r="D69" s="62">
        <v>6</v>
      </c>
      <c r="E69" s="62">
        <v>6</v>
      </c>
      <c r="F69" s="62">
        <v>3</v>
      </c>
      <c r="G69" s="62">
        <v>10</v>
      </c>
      <c r="H69" s="62">
        <v>9</v>
      </c>
      <c r="I69" s="62">
        <v>11</v>
      </c>
      <c r="J69" s="62">
        <v>3</v>
      </c>
      <c r="K69" s="62">
        <v>5</v>
      </c>
      <c r="L69" s="66">
        <f t="shared" si="5"/>
        <v>64</v>
      </c>
      <c r="M69" s="24"/>
      <c r="N69" s="25">
        <f t="shared" si="4"/>
        <v>0.65306122448979587</v>
      </c>
    </row>
    <row r="70" spans="1:15" x14ac:dyDescent="0.25">
      <c r="A70" s="43" t="s">
        <v>78</v>
      </c>
      <c r="B70" s="62">
        <v>2</v>
      </c>
      <c r="C70" s="62">
        <v>9</v>
      </c>
      <c r="D70" s="62">
        <v>9</v>
      </c>
      <c r="E70" s="62">
        <v>4</v>
      </c>
      <c r="F70" s="62">
        <v>6</v>
      </c>
      <c r="G70" s="62">
        <v>6</v>
      </c>
      <c r="H70" s="62">
        <v>3</v>
      </c>
      <c r="I70" s="62">
        <v>3</v>
      </c>
      <c r="J70" s="62">
        <v>10</v>
      </c>
      <c r="K70" s="62">
        <v>2</v>
      </c>
      <c r="L70" s="66">
        <f t="shared" si="5"/>
        <v>54</v>
      </c>
      <c r="M70" s="24"/>
      <c r="N70" s="25">
        <f t="shared" si="4"/>
        <v>0.55102040816326525</v>
      </c>
    </row>
    <row r="71" spans="1:15" x14ac:dyDescent="0.25">
      <c r="A71" s="43" t="s">
        <v>46</v>
      </c>
      <c r="B71" s="62">
        <v>2</v>
      </c>
      <c r="C71" s="62">
        <v>2</v>
      </c>
      <c r="D71" s="62">
        <v>4</v>
      </c>
      <c r="E71" s="62">
        <v>11</v>
      </c>
      <c r="F71" s="62">
        <v>9</v>
      </c>
      <c r="G71" s="62">
        <v>7</v>
      </c>
      <c r="H71" s="62">
        <v>7</v>
      </c>
      <c r="I71" s="62">
        <v>7</v>
      </c>
      <c r="J71" s="62">
        <v>7</v>
      </c>
      <c r="K71" s="62">
        <v>12</v>
      </c>
      <c r="L71" s="66">
        <f t="shared" si="5"/>
        <v>68</v>
      </c>
      <c r="M71" s="24"/>
      <c r="N71" s="25">
        <f t="shared" si="4"/>
        <v>0.69387755102040816</v>
      </c>
    </row>
    <row r="72" spans="1:15" x14ac:dyDescent="0.25">
      <c r="A72" s="43" t="s">
        <v>75</v>
      </c>
      <c r="B72" s="62">
        <v>6</v>
      </c>
      <c r="C72" s="62">
        <v>5</v>
      </c>
      <c r="D72" s="62">
        <v>5</v>
      </c>
      <c r="E72" s="62">
        <v>7</v>
      </c>
      <c r="F72" s="62">
        <v>6</v>
      </c>
      <c r="G72" s="62">
        <v>0</v>
      </c>
      <c r="H72" s="62">
        <v>8</v>
      </c>
      <c r="I72" s="62">
        <v>10</v>
      </c>
      <c r="J72" s="62">
        <v>10</v>
      </c>
      <c r="K72" s="62">
        <v>6</v>
      </c>
      <c r="L72" s="66">
        <f t="shared" si="5"/>
        <v>63</v>
      </c>
      <c r="M72" s="24"/>
      <c r="N72" s="25">
        <f t="shared" si="4"/>
        <v>0.6428571428571429</v>
      </c>
    </row>
    <row r="73" spans="1:15" x14ac:dyDescent="0.25">
      <c r="A73" s="43" t="s">
        <v>51</v>
      </c>
      <c r="B73" s="62">
        <v>7</v>
      </c>
      <c r="C73" s="62">
        <v>2</v>
      </c>
      <c r="D73" s="62">
        <v>0</v>
      </c>
      <c r="E73" s="62">
        <v>4</v>
      </c>
      <c r="F73" s="62">
        <v>7</v>
      </c>
      <c r="G73" s="62">
        <v>4</v>
      </c>
      <c r="H73" s="62">
        <v>7</v>
      </c>
      <c r="I73" s="62">
        <v>4</v>
      </c>
      <c r="J73" s="62">
        <v>10</v>
      </c>
      <c r="K73" s="62">
        <v>4</v>
      </c>
      <c r="L73" s="66">
        <f t="shared" si="5"/>
        <v>49</v>
      </c>
      <c r="M73" s="24"/>
      <c r="N73" s="25">
        <f t="shared" si="4"/>
        <v>0.5</v>
      </c>
    </row>
    <row r="74" spans="1:15" x14ac:dyDescent="0.25">
      <c r="A74" s="43" t="s">
        <v>57</v>
      </c>
      <c r="B74" s="62">
        <v>0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1</v>
      </c>
      <c r="I74" s="62">
        <v>0</v>
      </c>
      <c r="J74" s="62">
        <v>0</v>
      </c>
      <c r="K74" s="62">
        <v>0</v>
      </c>
      <c r="L74" s="66">
        <f t="shared" si="5"/>
        <v>1</v>
      </c>
      <c r="M74" s="24"/>
      <c r="N74" s="25">
        <f t="shared" si="4"/>
        <v>1.020408163265306E-2</v>
      </c>
    </row>
    <row r="75" spans="1:15" x14ac:dyDescent="0.25">
      <c r="A75" s="43" t="s">
        <v>100</v>
      </c>
      <c r="B75" s="62">
        <v>1</v>
      </c>
      <c r="C75" s="62">
        <v>7</v>
      </c>
      <c r="D75" s="62">
        <v>7</v>
      </c>
      <c r="E75" s="62">
        <v>5</v>
      </c>
      <c r="F75" s="62">
        <v>8</v>
      </c>
      <c r="G75" s="62">
        <v>4</v>
      </c>
      <c r="H75" s="62">
        <v>3</v>
      </c>
      <c r="I75" s="62">
        <v>0</v>
      </c>
      <c r="J75" s="62">
        <v>3</v>
      </c>
      <c r="K75" s="62">
        <v>8</v>
      </c>
      <c r="L75" s="66">
        <f t="shared" si="5"/>
        <v>46</v>
      </c>
      <c r="M75" s="24"/>
      <c r="N75" s="25">
        <f t="shared" si="4"/>
        <v>0.46938775510204084</v>
      </c>
    </row>
    <row r="76" spans="1:15" x14ac:dyDescent="0.25">
      <c r="A76" s="105" t="s">
        <v>55</v>
      </c>
      <c r="B76" s="62">
        <v>0</v>
      </c>
      <c r="C76" s="62">
        <v>0</v>
      </c>
      <c r="D76" s="62">
        <v>0</v>
      </c>
      <c r="E76" s="62">
        <v>3</v>
      </c>
      <c r="F76" s="62">
        <v>3</v>
      </c>
      <c r="G76" s="62">
        <v>0</v>
      </c>
      <c r="H76" s="62">
        <v>0</v>
      </c>
      <c r="I76" s="62">
        <v>0</v>
      </c>
      <c r="J76" s="62">
        <v>0</v>
      </c>
      <c r="K76" s="62">
        <v>4</v>
      </c>
      <c r="L76" s="66">
        <f t="shared" si="5"/>
        <v>10</v>
      </c>
      <c r="M76" s="24"/>
      <c r="N76" s="25">
        <f t="shared" si="4"/>
        <v>0.10204081632653061</v>
      </c>
    </row>
    <row r="77" spans="1:15" x14ac:dyDescent="0.25">
      <c r="A77" s="43" t="s">
        <v>70</v>
      </c>
      <c r="B77" s="62">
        <v>7</v>
      </c>
      <c r="C77" s="62">
        <v>10</v>
      </c>
      <c r="D77" s="62">
        <v>10</v>
      </c>
      <c r="E77" s="62">
        <v>10</v>
      </c>
      <c r="F77" s="62">
        <v>9</v>
      </c>
      <c r="G77" s="62">
        <v>12</v>
      </c>
      <c r="H77" s="62">
        <v>9</v>
      </c>
      <c r="I77" s="62">
        <v>5</v>
      </c>
      <c r="J77" s="62">
        <v>9</v>
      </c>
      <c r="K77" s="62">
        <v>8</v>
      </c>
      <c r="L77" s="66">
        <f t="shared" si="5"/>
        <v>89</v>
      </c>
      <c r="M77" s="24">
        <v>1</v>
      </c>
      <c r="N77" s="25">
        <f t="shared" si="4"/>
        <v>0.90816326530612246</v>
      </c>
      <c r="O77">
        <v>1</v>
      </c>
    </row>
    <row r="78" spans="1:15" x14ac:dyDescent="0.25">
      <c r="A78" s="43" t="s">
        <v>45</v>
      </c>
      <c r="B78" s="62">
        <v>2</v>
      </c>
      <c r="C78" s="62">
        <v>0</v>
      </c>
      <c r="D78" s="62">
        <v>0</v>
      </c>
      <c r="E78" s="62">
        <v>3</v>
      </c>
      <c r="F78" s="62">
        <v>7</v>
      </c>
      <c r="G78" s="62">
        <v>7</v>
      </c>
      <c r="H78" s="62">
        <v>8</v>
      </c>
      <c r="I78" s="62">
        <v>0</v>
      </c>
      <c r="J78" s="62">
        <v>2</v>
      </c>
      <c r="K78" s="62">
        <v>3</v>
      </c>
      <c r="L78" s="66">
        <f t="shared" si="5"/>
        <v>32</v>
      </c>
      <c r="M78" s="24"/>
      <c r="N78" s="25">
        <f t="shared" si="4"/>
        <v>0.32653061224489793</v>
      </c>
    </row>
    <row r="79" spans="1:15" x14ac:dyDescent="0.25">
      <c r="A79" s="43" t="s">
        <v>111</v>
      </c>
      <c r="B79" s="62">
        <v>12</v>
      </c>
      <c r="C79" s="62">
        <v>0</v>
      </c>
      <c r="D79" s="62">
        <v>9</v>
      </c>
      <c r="E79" s="62">
        <v>5</v>
      </c>
      <c r="F79" s="62">
        <v>7</v>
      </c>
      <c r="G79" s="62">
        <v>10</v>
      </c>
      <c r="H79" s="62">
        <v>7</v>
      </c>
      <c r="I79" s="62">
        <v>0</v>
      </c>
      <c r="J79" s="62">
        <v>8</v>
      </c>
      <c r="K79" s="62">
        <v>3</v>
      </c>
      <c r="L79" s="66">
        <f t="shared" si="5"/>
        <v>61</v>
      </c>
      <c r="M79" s="24"/>
      <c r="N79" s="25">
        <f t="shared" si="4"/>
        <v>0.62244897959183676</v>
      </c>
    </row>
    <row r="80" spans="1:15" ht="14.45" customHeight="1" x14ac:dyDescent="0.25">
      <c r="A80" s="43" t="s">
        <v>53</v>
      </c>
      <c r="B80" s="62">
        <v>3</v>
      </c>
      <c r="C80" s="62">
        <v>4</v>
      </c>
      <c r="D80" s="62">
        <v>3</v>
      </c>
      <c r="E80" s="62">
        <v>4</v>
      </c>
      <c r="F80" s="62">
        <v>4</v>
      </c>
      <c r="G80" s="62">
        <v>9</v>
      </c>
      <c r="H80" s="62">
        <v>5</v>
      </c>
      <c r="I80" s="62">
        <v>7</v>
      </c>
      <c r="J80" s="62">
        <v>7</v>
      </c>
      <c r="K80" s="62">
        <v>0</v>
      </c>
      <c r="L80" s="66">
        <f t="shared" si="5"/>
        <v>46</v>
      </c>
      <c r="M80" s="24"/>
      <c r="N80" s="25">
        <f t="shared" si="4"/>
        <v>0.46938775510204084</v>
      </c>
    </row>
    <row r="81" spans="1:15" ht="14.45" customHeight="1" x14ac:dyDescent="0.25">
      <c r="A81" s="43" t="s">
        <v>58</v>
      </c>
      <c r="B81" s="62">
        <v>5</v>
      </c>
      <c r="C81" s="62">
        <v>0</v>
      </c>
      <c r="D81" s="62">
        <v>4</v>
      </c>
      <c r="E81" s="62">
        <v>8</v>
      </c>
      <c r="F81" s="62">
        <v>0</v>
      </c>
      <c r="G81" s="62">
        <v>0</v>
      </c>
      <c r="H81" s="62">
        <v>4</v>
      </c>
      <c r="I81" s="62">
        <v>0</v>
      </c>
      <c r="J81" s="62">
        <v>0</v>
      </c>
      <c r="K81" s="62">
        <v>0</v>
      </c>
      <c r="L81" s="66">
        <f t="shared" si="5"/>
        <v>21</v>
      </c>
      <c r="M81" s="24"/>
      <c r="N81" s="25">
        <f t="shared" si="4"/>
        <v>0.21428571428571427</v>
      </c>
    </row>
    <row r="82" spans="1:15" x14ac:dyDescent="0.25">
      <c r="A82" s="43" t="s">
        <v>102</v>
      </c>
      <c r="B82" s="62">
        <v>6</v>
      </c>
      <c r="C82" s="62">
        <v>8</v>
      </c>
      <c r="D82" s="62">
        <v>10</v>
      </c>
      <c r="E82" s="62">
        <v>9</v>
      </c>
      <c r="F82" s="62">
        <v>3</v>
      </c>
      <c r="G82" s="62">
        <v>8</v>
      </c>
      <c r="H82" s="62">
        <v>8</v>
      </c>
      <c r="I82" s="62">
        <v>7</v>
      </c>
      <c r="J82" s="62">
        <v>7</v>
      </c>
      <c r="K82" s="62">
        <v>6</v>
      </c>
      <c r="L82" s="66">
        <f t="shared" si="5"/>
        <v>72</v>
      </c>
      <c r="M82" s="24"/>
      <c r="N82" s="25">
        <f t="shared" si="4"/>
        <v>0.73469387755102045</v>
      </c>
    </row>
    <row r="83" spans="1:15" x14ac:dyDescent="0.25">
      <c r="A83" s="43" t="s">
        <v>76</v>
      </c>
      <c r="B83" s="62">
        <v>6</v>
      </c>
      <c r="C83" s="62">
        <v>7</v>
      </c>
      <c r="D83" s="62">
        <v>6</v>
      </c>
      <c r="E83" s="62">
        <v>13</v>
      </c>
      <c r="F83" s="62">
        <v>6</v>
      </c>
      <c r="G83" s="62">
        <v>3</v>
      </c>
      <c r="H83" s="62">
        <v>11</v>
      </c>
      <c r="I83" s="62">
        <v>9</v>
      </c>
      <c r="J83" s="62">
        <v>5</v>
      </c>
      <c r="K83" s="62">
        <v>9</v>
      </c>
      <c r="L83" s="66">
        <f t="shared" si="5"/>
        <v>75</v>
      </c>
      <c r="M83" s="24">
        <v>2</v>
      </c>
      <c r="N83" s="25">
        <f t="shared" si="4"/>
        <v>0.76530612244897955</v>
      </c>
      <c r="O83">
        <v>2</v>
      </c>
    </row>
    <row r="84" spans="1:15" x14ac:dyDescent="0.25">
      <c r="A84" s="105" t="s">
        <v>69</v>
      </c>
      <c r="B84" s="62">
        <v>3</v>
      </c>
      <c r="C84" s="62">
        <v>0</v>
      </c>
      <c r="D84" s="62">
        <v>7</v>
      </c>
      <c r="E84" s="62">
        <v>6</v>
      </c>
      <c r="F84" s="62">
        <v>3</v>
      </c>
      <c r="G84" s="62">
        <v>4</v>
      </c>
      <c r="H84" s="62">
        <v>7</v>
      </c>
      <c r="I84" s="62">
        <v>9</v>
      </c>
      <c r="J84" s="62">
        <v>5</v>
      </c>
      <c r="K84" s="62">
        <v>7</v>
      </c>
      <c r="L84" s="67">
        <f t="shared" si="5"/>
        <v>51</v>
      </c>
      <c r="M84" s="24"/>
      <c r="N84" s="25">
        <f t="shared" si="4"/>
        <v>0.52040816326530615</v>
      </c>
    </row>
    <row r="85" spans="1:15" x14ac:dyDescent="0.25">
      <c r="A85" s="43" t="s">
        <v>54</v>
      </c>
      <c r="B85" s="59">
        <v>0</v>
      </c>
      <c r="C85" s="59">
        <v>2</v>
      </c>
      <c r="D85" s="59">
        <v>5</v>
      </c>
      <c r="E85" s="59">
        <v>3</v>
      </c>
      <c r="F85" s="59">
        <v>7</v>
      </c>
      <c r="G85" s="59">
        <v>2</v>
      </c>
      <c r="H85" s="59">
        <v>4</v>
      </c>
      <c r="I85" s="59">
        <v>0</v>
      </c>
      <c r="J85" s="59">
        <v>4</v>
      </c>
      <c r="K85" s="59">
        <v>2</v>
      </c>
      <c r="L85" s="67">
        <f t="shared" si="5"/>
        <v>29</v>
      </c>
      <c r="M85" s="24"/>
      <c r="N85" s="25">
        <f t="shared" si="4"/>
        <v>0.29591836734693877</v>
      </c>
    </row>
    <row r="86" spans="1:15" x14ac:dyDescent="0.25">
      <c r="A86" s="43" t="s">
        <v>68</v>
      </c>
      <c r="B86" s="24">
        <v>4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2</v>
      </c>
      <c r="I86" s="24">
        <v>3</v>
      </c>
      <c r="J86" s="24">
        <v>0</v>
      </c>
      <c r="K86" s="24">
        <v>0</v>
      </c>
      <c r="L86" s="67">
        <f t="shared" si="5"/>
        <v>9</v>
      </c>
      <c r="M86" s="24"/>
      <c r="N86" s="25">
        <f t="shared" si="4"/>
        <v>9.1836734693877556E-2</v>
      </c>
    </row>
    <row r="87" spans="1:15" ht="31.5" x14ac:dyDescent="0.25">
      <c r="A87" s="69" t="s">
        <v>74</v>
      </c>
    </row>
    <row r="88" spans="1:15" ht="15.75" x14ac:dyDescent="0.25">
      <c r="A88" s="70"/>
      <c r="B88" s="9">
        <v>1</v>
      </c>
      <c r="C88" s="9">
        <v>2</v>
      </c>
      <c r="D88" s="9">
        <v>3</v>
      </c>
      <c r="E88" s="9">
        <v>4</v>
      </c>
      <c r="F88" s="9">
        <v>5</v>
      </c>
      <c r="G88" s="9">
        <v>6</v>
      </c>
      <c r="H88" s="9">
        <v>7</v>
      </c>
      <c r="I88" s="9">
        <v>8</v>
      </c>
      <c r="J88" s="9">
        <v>9</v>
      </c>
      <c r="K88" s="9">
        <v>10</v>
      </c>
      <c r="L88" s="66" t="s">
        <v>26</v>
      </c>
      <c r="M88" s="24" t="s">
        <v>27</v>
      </c>
      <c r="N88" s="24" t="s">
        <v>28</v>
      </c>
    </row>
    <row r="89" spans="1:15" x14ac:dyDescent="0.25">
      <c r="A89" t="s">
        <v>72</v>
      </c>
      <c r="B89" s="24">
        <f>SUM(B4,B33,B61)</f>
        <v>8</v>
      </c>
      <c r="C89" s="24">
        <f t="shared" ref="C89:K89" si="6">SUM(C4,C33,C61)</f>
        <v>9</v>
      </c>
      <c r="D89" s="24">
        <f t="shared" si="6"/>
        <v>9</v>
      </c>
      <c r="E89" s="24">
        <f t="shared" si="6"/>
        <v>14</v>
      </c>
      <c r="F89" s="24">
        <f t="shared" si="6"/>
        <v>13</v>
      </c>
      <c r="G89" s="24">
        <f t="shared" si="6"/>
        <v>12</v>
      </c>
      <c r="H89" s="24">
        <f t="shared" si="6"/>
        <v>5</v>
      </c>
      <c r="I89" s="24">
        <f t="shared" si="6"/>
        <v>4</v>
      </c>
      <c r="J89" s="24">
        <f t="shared" si="6"/>
        <v>12</v>
      </c>
      <c r="K89" s="24">
        <f t="shared" si="6"/>
        <v>3</v>
      </c>
      <c r="L89" s="66">
        <f>SUM(B89:K89)</f>
        <v>89</v>
      </c>
      <c r="M89" s="24"/>
      <c r="N89" s="25">
        <f t="shared" ref="N89:N114" si="7">L89/MAX($L$90:$L$113)</f>
        <v>0.29372937293729373</v>
      </c>
    </row>
    <row r="90" spans="1:15" x14ac:dyDescent="0.25">
      <c r="A90" s="109" t="s">
        <v>48</v>
      </c>
      <c r="B90" s="24">
        <f t="shared" ref="B90:K114" si="8">SUM(B5,B34,B62)</f>
        <v>20</v>
      </c>
      <c r="C90" s="24">
        <f t="shared" si="8"/>
        <v>34</v>
      </c>
      <c r="D90" s="24">
        <f t="shared" si="8"/>
        <v>31</v>
      </c>
      <c r="E90" s="24">
        <f t="shared" si="8"/>
        <v>24</v>
      </c>
      <c r="F90" s="24">
        <f t="shared" si="8"/>
        <v>22</v>
      </c>
      <c r="G90" s="24">
        <f t="shared" si="8"/>
        <v>21</v>
      </c>
      <c r="H90" s="24">
        <f t="shared" si="8"/>
        <v>25</v>
      </c>
      <c r="I90" s="24">
        <f t="shared" si="8"/>
        <v>32</v>
      </c>
      <c r="J90" s="24">
        <f t="shared" si="8"/>
        <v>27</v>
      </c>
      <c r="K90" s="24">
        <f t="shared" si="8"/>
        <v>32</v>
      </c>
      <c r="L90" s="66">
        <f>SUM(B90:K90)</f>
        <v>268</v>
      </c>
      <c r="M90" s="101">
        <v>2</v>
      </c>
      <c r="N90" s="86">
        <f t="shared" si="7"/>
        <v>0.88448844884488453</v>
      </c>
      <c r="O90">
        <v>2</v>
      </c>
    </row>
    <row r="91" spans="1:15" x14ac:dyDescent="0.25">
      <c r="A91" s="43" t="s">
        <v>87</v>
      </c>
      <c r="B91" s="24">
        <f t="shared" si="8"/>
        <v>12</v>
      </c>
      <c r="C91" s="24">
        <f t="shared" si="8"/>
        <v>16</v>
      </c>
      <c r="D91" s="24">
        <f t="shared" si="8"/>
        <v>21</v>
      </c>
      <c r="E91" s="24">
        <f t="shared" si="8"/>
        <v>13</v>
      </c>
      <c r="F91" s="24">
        <f t="shared" si="8"/>
        <v>20</v>
      </c>
      <c r="G91" s="24">
        <f t="shared" si="8"/>
        <v>24</v>
      </c>
      <c r="H91" s="24">
        <f t="shared" si="8"/>
        <v>13</v>
      </c>
      <c r="I91" s="24">
        <f t="shared" si="8"/>
        <v>25</v>
      </c>
      <c r="J91" s="24">
        <f t="shared" si="8"/>
        <v>22</v>
      </c>
      <c r="K91" s="24">
        <f t="shared" si="8"/>
        <v>25</v>
      </c>
      <c r="L91" s="66">
        <f t="shared" ref="L91:L114" si="9">SUM(B91:K91)</f>
        <v>191</v>
      </c>
      <c r="M91" s="24"/>
      <c r="N91" s="25">
        <f t="shared" si="7"/>
        <v>0.63036303630363033</v>
      </c>
    </row>
    <row r="92" spans="1:15" x14ac:dyDescent="0.25">
      <c r="A92" s="43" t="s">
        <v>80</v>
      </c>
      <c r="B92" s="24">
        <f t="shared" si="8"/>
        <v>34</v>
      </c>
      <c r="C92" s="24">
        <f t="shared" si="8"/>
        <v>40</v>
      </c>
      <c r="D92" s="24">
        <f t="shared" si="8"/>
        <v>32</v>
      </c>
      <c r="E92" s="24">
        <f t="shared" si="8"/>
        <v>24</v>
      </c>
      <c r="F92" s="24">
        <f t="shared" si="8"/>
        <v>39</v>
      </c>
      <c r="G92" s="24">
        <f t="shared" si="8"/>
        <v>35</v>
      </c>
      <c r="H92" s="24">
        <f t="shared" si="8"/>
        <v>28</v>
      </c>
      <c r="I92" s="24">
        <f t="shared" si="8"/>
        <v>26</v>
      </c>
      <c r="J92" s="24">
        <f t="shared" si="8"/>
        <v>21</v>
      </c>
      <c r="K92" s="24">
        <f t="shared" si="8"/>
        <v>24</v>
      </c>
      <c r="L92" s="66">
        <f t="shared" si="9"/>
        <v>303</v>
      </c>
      <c r="M92" s="24">
        <v>1</v>
      </c>
      <c r="N92" s="25">
        <f t="shared" si="7"/>
        <v>1</v>
      </c>
      <c r="O92">
        <v>1</v>
      </c>
    </row>
    <row r="93" spans="1:15" x14ac:dyDescent="0.25">
      <c r="A93" s="43" t="s">
        <v>96</v>
      </c>
      <c r="B93" s="24">
        <f t="shared" si="8"/>
        <v>8</v>
      </c>
      <c r="C93" s="24">
        <f t="shared" si="8"/>
        <v>14</v>
      </c>
      <c r="D93" s="24">
        <f t="shared" si="8"/>
        <v>22</v>
      </c>
      <c r="E93" s="24">
        <f t="shared" si="8"/>
        <v>14</v>
      </c>
      <c r="F93" s="24">
        <f t="shared" si="8"/>
        <v>22</v>
      </c>
      <c r="G93" s="24">
        <f t="shared" si="8"/>
        <v>11</v>
      </c>
      <c r="H93" s="24">
        <f t="shared" si="8"/>
        <v>10</v>
      </c>
      <c r="I93" s="24">
        <f t="shared" si="8"/>
        <v>25</v>
      </c>
      <c r="J93" s="24">
        <f t="shared" si="8"/>
        <v>15</v>
      </c>
      <c r="K93" s="24">
        <f t="shared" si="8"/>
        <v>23</v>
      </c>
      <c r="L93" s="66">
        <f t="shared" si="9"/>
        <v>164</v>
      </c>
      <c r="M93" s="24"/>
      <c r="N93" s="25">
        <f t="shared" si="7"/>
        <v>0.54125412541254125</v>
      </c>
    </row>
    <row r="94" spans="1:15" x14ac:dyDescent="0.25">
      <c r="A94" s="42" t="s">
        <v>47</v>
      </c>
      <c r="B94" s="24">
        <f t="shared" si="8"/>
        <v>14</v>
      </c>
      <c r="C94" s="24">
        <f t="shared" si="8"/>
        <v>19</v>
      </c>
      <c r="D94" s="24">
        <f t="shared" si="8"/>
        <v>28</v>
      </c>
      <c r="E94" s="24">
        <f t="shared" si="8"/>
        <v>10</v>
      </c>
      <c r="F94" s="24">
        <f t="shared" si="8"/>
        <v>15</v>
      </c>
      <c r="G94" s="24">
        <f t="shared" si="8"/>
        <v>28</v>
      </c>
      <c r="H94" s="24">
        <f t="shared" si="8"/>
        <v>28</v>
      </c>
      <c r="I94" s="24">
        <f t="shared" si="8"/>
        <v>26</v>
      </c>
      <c r="J94" s="24">
        <f t="shared" si="8"/>
        <v>18</v>
      </c>
      <c r="K94" s="24">
        <f t="shared" si="8"/>
        <v>22</v>
      </c>
      <c r="L94" s="66">
        <f t="shared" si="9"/>
        <v>208</v>
      </c>
      <c r="M94" s="24"/>
      <c r="N94" s="25">
        <f t="shared" si="7"/>
        <v>0.68646864686468645</v>
      </c>
    </row>
    <row r="95" spans="1:15" x14ac:dyDescent="0.25">
      <c r="A95" s="43" t="s">
        <v>49</v>
      </c>
      <c r="B95" s="24">
        <f t="shared" si="8"/>
        <v>26</v>
      </c>
      <c r="C95" s="24">
        <f t="shared" si="8"/>
        <v>16</v>
      </c>
      <c r="D95" s="24">
        <f t="shared" si="8"/>
        <v>32</v>
      </c>
      <c r="E95" s="24">
        <f t="shared" si="8"/>
        <v>18</v>
      </c>
      <c r="F95" s="24">
        <f t="shared" si="8"/>
        <v>19</v>
      </c>
      <c r="G95" s="24">
        <f t="shared" si="8"/>
        <v>20</v>
      </c>
      <c r="H95" s="24">
        <f t="shared" si="8"/>
        <v>15</v>
      </c>
      <c r="I95" s="24">
        <f t="shared" si="8"/>
        <v>29</v>
      </c>
      <c r="J95" s="24">
        <f t="shared" si="8"/>
        <v>12</v>
      </c>
      <c r="K95" s="24">
        <f t="shared" si="8"/>
        <v>21</v>
      </c>
      <c r="L95" s="66">
        <f t="shared" si="9"/>
        <v>208</v>
      </c>
      <c r="M95" s="24"/>
      <c r="N95" s="25">
        <f t="shared" si="7"/>
        <v>0.68646864686468645</v>
      </c>
    </row>
    <row r="96" spans="1:15" x14ac:dyDescent="0.25">
      <c r="A96" s="43" t="s">
        <v>105</v>
      </c>
      <c r="B96" s="24">
        <f t="shared" si="8"/>
        <v>14</v>
      </c>
      <c r="C96" s="24">
        <f t="shared" si="8"/>
        <v>21</v>
      </c>
      <c r="D96" s="24">
        <f t="shared" si="8"/>
        <v>25</v>
      </c>
      <c r="E96" s="24">
        <f t="shared" si="8"/>
        <v>23</v>
      </c>
      <c r="F96" s="24">
        <f t="shared" si="8"/>
        <v>11</v>
      </c>
      <c r="G96" s="24">
        <f t="shared" si="8"/>
        <v>11</v>
      </c>
      <c r="H96" s="24">
        <f t="shared" si="8"/>
        <v>12</v>
      </c>
      <c r="I96" s="24">
        <f t="shared" si="8"/>
        <v>16</v>
      </c>
      <c r="J96" s="24">
        <f t="shared" si="8"/>
        <v>19</v>
      </c>
      <c r="K96" s="24">
        <f t="shared" si="8"/>
        <v>9</v>
      </c>
      <c r="L96" s="66">
        <f t="shared" si="9"/>
        <v>161</v>
      </c>
      <c r="M96" s="24"/>
      <c r="N96" s="25">
        <f t="shared" si="7"/>
        <v>0.53135313531353134</v>
      </c>
    </row>
    <row r="97" spans="1:15" x14ac:dyDescent="0.25">
      <c r="A97" s="43" t="s">
        <v>56</v>
      </c>
      <c r="B97" s="24">
        <f t="shared" si="8"/>
        <v>13</v>
      </c>
      <c r="C97" s="24">
        <f t="shared" si="8"/>
        <v>24</v>
      </c>
      <c r="D97" s="24">
        <f t="shared" si="8"/>
        <v>24</v>
      </c>
      <c r="E97" s="24">
        <f t="shared" si="8"/>
        <v>22</v>
      </c>
      <c r="F97" s="24">
        <f t="shared" si="8"/>
        <v>14</v>
      </c>
      <c r="G97" s="24">
        <f t="shared" si="8"/>
        <v>23</v>
      </c>
      <c r="H97" s="24">
        <f t="shared" si="8"/>
        <v>28</v>
      </c>
      <c r="I97" s="24">
        <f t="shared" si="8"/>
        <v>24</v>
      </c>
      <c r="J97" s="24">
        <f t="shared" si="8"/>
        <v>16</v>
      </c>
      <c r="K97" s="24">
        <f t="shared" si="8"/>
        <v>18</v>
      </c>
      <c r="L97" s="66">
        <f t="shared" si="9"/>
        <v>206</v>
      </c>
      <c r="M97" s="24"/>
      <c r="N97" s="25">
        <f t="shared" si="7"/>
        <v>0.67986798679867988</v>
      </c>
    </row>
    <row r="98" spans="1:15" x14ac:dyDescent="0.25">
      <c r="A98" s="43" t="s">
        <v>78</v>
      </c>
      <c r="B98" s="24">
        <f t="shared" si="8"/>
        <v>15</v>
      </c>
      <c r="C98" s="24">
        <f t="shared" si="8"/>
        <v>21</v>
      </c>
      <c r="D98" s="24">
        <f t="shared" si="8"/>
        <v>13</v>
      </c>
      <c r="E98" s="24">
        <f t="shared" si="8"/>
        <v>19</v>
      </c>
      <c r="F98" s="24">
        <f t="shared" si="8"/>
        <v>18</v>
      </c>
      <c r="G98" s="24">
        <f t="shared" si="8"/>
        <v>25</v>
      </c>
      <c r="H98" s="24">
        <f t="shared" si="8"/>
        <v>11</v>
      </c>
      <c r="I98" s="24">
        <f t="shared" si="8"/>
        <v>18</v>
      </c>
      <c r="J98" s="24">
        <f t="shared" si="8"/>
        <v>26</v>
      </c>
      <c r="K98" s="24">
        <f t="shared" si="8"/>
        <v>17</v>
      </c>
      <c r="L98" s="66">
        <f t="shared" si="9"/>
        <v>183</v>
      </c>
      <c r="M98" s="24"/>
      <c r="N98" s="25">
        <f t="shared" si="7"/>
        <v>0.60396039603960394</v>
      </c>
    </row>
    <row r="99" spans="1:15" x14ac:dyDescent="0.25">
      <c r="A99" s="105" t="s">
        <v>46</v>
      </c>
      <c r="B99" s="24">
        <f t="shared" si="8"/>
        <v>19</v>
      </c>
      <c r="C99" s="24">
        <f t="shared" si="8"/>
        <v>17</v>
      </c>
      <c r="D99" s="24">
        <f t="shared" si="8"/>
        <v>19</v>
      </c>
      <c r="E99" s="24">
        <f t="shared" si="8"/>
        <v>26</v>
      </c>
      <c r="F99" s="24">
        <f t="shared" si="8"/>
        <v>23</v>
      </c>
      <c r="G99" s="24">
        <f t="shared" si="8"/>
        <v>24</v>
      </c>
      <c r="H99" s="24">
        <f t="shared" si="8"/>
        <v>18</v>
      </c>
      <c r="I99" s="24">
        <f t="shared" si="8"/>
        <v>28</v>
      </c>
      <c r="J99" s="24">
        <f t="shared" si="8"/>
        <v>23</v>
      </c>
      <c r="K99" s="24">
        <f t="shared" si="8"/>
        <v>31</v>
      </c>
      <c r="L99" s="66">
        <f t="shared" si="9"/>
        <v>228</v>
      </c>
      <c r="M99" s="106">
        <v>3</v>
      </c>
      <c r="N99" s="107">
        <f t="shared" si="7"/>
        <v>0.75247524752475248</v>
      </c>
      <c r="O99">
        <v>3</v>
      </c>
    </row>
    <row r="100" spans="1:15" x14ac:dyDescent="0.25">
      <c r="A100" s="43" t="s">
        <v>75</v>
      </c>
      <c r="B100" s="24">
        <f t="shared" si="8"/>
        <v>15</v>
      </c>
      <c r="C100" s="24">
        <f t="shared" si="8"/>
        <v>17</v>
      </c>
      <c r="D100" s="24">
        <f t="shared" si="8"/>
        <v>19</v>
      </c>
      <c r="E100" s="24">
        <f t="shared" si="8"/>
        <v>23</v>
      </c>
      <c r="F100" s="24">
        <f t="shared" si="8"/>
        <v>17</v>
      </c>
      <c r="G100" s="24">
        <f t="shared" si="8"/>
        <v>12</v>
      </c>
      <c r="H100" s="24">
        <f t="shared" si="8"/>
        <v>28</v>
      </c>
      <c r="I100" s="24">
        <f t="shared" si="8"/>
        <v>18</v>
      </c>
      <c r="J100" s="24">
        <f t="shared" si="8"/>
        <v>23</v>
      </c>
      <c r="K100" s="24">
        <f t="shared" si="8"/>
        <v>14</v>
      </c>
      <c r="L100" s="66">
        <f t="shared" si="9"/>
        <v>186</v>
      </c>
      <c r="M100" s="24"/>
      <c r="N100" s="25">
        <f t="shared" si="7"/>
        <v>0.61386138613861385</v>
      </c>
    </row>
    <row r="101" spans="1:15" x14ac:dyDescent="0.25">
      <c r="A101" s="43" t="s">
        <v>51</v>
      </c>
      <c r="B101" s="24">
        <f t="shared" si="8"/>
        <v>18</v>
      </c>
      <c r="C101" s="24">
        <f t="shared" si="8"/>
        <v>24</v>
      </c>
      <c r="D101" s="24">
        <f t="shared" si="8"/>
        <v>21</v>
      </c>
      <c r="E101" s="24">
        <f t="shared" si="8"/>
        <v>21</v>
      </c>
      <c r="F101" s="24">
        <f t="shared" si="8"/>
        <v>23</v>
      </c>
      <c r="G101" s="24">
        <f t="shared" si="8"/>
        <v>21</v>
      </c>
      <c r="H101" s="24">
        <f t="shared" si="8"/>
        <v>11</v>
      </c>
      <c r="I101" s="24">
        <f t="shared" si="8"/>
        <v>23</v>
      </c>
      <c r="J101" s="24">
        <f t="shared" si="8"/>
        <v>23</v>
      </c>
      <c r="K101" s="24">
        <f t="shared" si="8"/>
        <v>18</v>
      </c>
      <c r="L101" s="66">
        <f t="shared" si="9"/>
        <v>203</v>
      </c>
      <c r="M101" s="24"/>
      <c r="N101" s="25">
        <f t="shared" si="7"/>
        <v>0.66996699669966997</v>
      </c>
    </row>
    <row r="102" spans="1:15" x14ac:dyDescent="0.25">
      <c r="A102" s="43" t="s">
        <v>57</v>
      </c>
      <c r="B102" s="24">
        <f t="shared" si="8"/>
        <v>8</v>
      </c>
      <c r="C102" s="24">
        <f t="shared" si="8"/>
        <v>3</v>
      </c>
      <c r="D102" s="24">
        <f t="shared" si="8"/>
        <v>6</v>
      </c>
      <c r="E102" s="24">
        <f t="shared" si="8"/>
        <v>1</v>
      </c>
      <c r="F102" s="24">
        <f t="shared" si="8"/>
        <v>11</v>
      </c>
      <c r="G102" s="24">
        <f t="shared" si="8"/>
        <v>7</v>
      </c>
      <c r="H102" s="24">
        <f t="shared" si="8"/>
        <v>10</v>
      </c>
      <c r="I102" s="24">
        <f t="shared" si="8"/>
        <v>10</v>
      </c>
      <c r="J102" s="24">
        <f t="shared" si="8"/>
        <v>2</v>
      </c>
      <c r="K102" s="24">
        <f t="shared" si="8"/>
        <v>9</v>
      </c>
      <c r="L102" s="66">
        <f t="shared" si="9"/>
        <v>67</v>
      </c>
      <c r="M102" s="24"/>
      <c r="N102" s="25">
        <f t="shared" si="7"/>
        <v>0.22112211221122113</v>
      </c>
    </row>
    <row r="103" spans="1:15" x14ac:dyDescent="0.25">
      <c r="A103" s="43" t="s">
        <v>100</v>
      </c>
      <c r="B103" s="24">
        <f t="shared" si="8"/>
        <v>7</v>
      </c>
      <c r="C103" s="24">
        <f t="shared" si="8"/>
        <v>17</v>
      </c>
      <c r="D103" s="24">
        <f t="shared" si="8"/>
        <v>17</v>
      </c>
      <c r="E103" s="24">
        <f t="shared" si="8"/>
        <v>9</v>
      </c>
      <c r="F103" s="24">
        <f t="shared" si="8"/>
        <v>17</v>
      </c>
      <c r="G103" s="24">
        <f t="shared" si="8"/>
        <v>5</v>
      </c>
      <c r="H103" s="24">
        <f t="shared" si="8"/>
        <v>13</v>
      </c>
      <c r="I103" s="24">
        <f t="shared" si="8"/>
        <v>12</v>
      </c>
      <c r="J103" s="24">
        <f t="shared" si="8"/>
        <v>12</v>
      </c>
      <c r="K103" s="24">
        <f t="shared" si="8"/>
        <v>15</v>
      </c>
      <c r="L103" s="66">
        <f t="shared" si="9"/>
        <v>124</v>
      </c>
      <c r="M103" s="24"/>
      <c r="N103" s="25">
        <f t="shared" si="7"/>
        <v>0.40924092409240925</v>
      </c>
    </row>
    <row r="104" spans="1:15" x14ac:dyDescent="0.25">
      <c r="A104" s="43" t="s">
        <v>55</v>
      </c>
      <c r="B104" s="24">
        <f t="shared" si="8"/>
        <v>12</v>
      </c>
      <c r="C104" s="24">
        <f t="shared" si="8"/>
        <v>5</v>
      </c>
      <c r="D104" s="24">
        <f t="shared" si="8"/>
        <v>12</v>
      </c>
      <c r="E104" s="24">
        <f t="shared" si="8"/>
        <v>17</v>
      </c>
      <c r="F104" s="24">
        <f t="shared" si="8"/>
        <v>13</v>
      </c>
      <c r="G104" s="24">
        <f t="shared" si="8"/>
        <v>4</v>
      </c>
      <c r="H104" s="24">
        <f t="shared" si="8"/>
        <v>6</v>
      </c>
      <c r="I104" s="24">
        <f t="shared" si="8"/>
        <v>11</v>
      </c>
      <c r="J104" s="24">
        <f t="shared" si="8"/>
        <v>10</v>
      </c>
      <c r="K104" s="24">
        <f t="shared" si="8"/>
        <v>7</v>
      </c>
      <c r="L104" s="66">
        <f t="shared" si="9"/>
        <v>97</v>
      </c>
      <c r="M104" s="24"/>
      <c r="N104" s="25">
        <f t="shared" si="7"/>
        <v>0.32013201320132012</v>
      </c>
    </row>
    <row r="105" spans="1:15" x14ac:dyDescent="0.25">
      <c r="A105" s="108" t="s">
        <v>70</v>
      </c>
      <c r="B105" s="24">
        <f t="shared" si="8"/>
        <v>25</v>
      </c>
      <c r="C105" s="24">
        <f t="shared" si="8"/>
        <v>30</v>
      </c>
      <c r="D105" s="24">
        <f t="shared" si="8"/>
        <v>26</v>
      </c>
      <c r="E105" s="24">
        <f t="shared" si="8"/>
        <v>22</v>
      </c>
      <c r="F105" s="24">
        <f t="shared" si="8"/>
        <v>24</v>
      </c>
      <c r="G105" s="24">
        <f t="shared" si="8"/>
        <v>30</v>
      </c>
      <c r="H105" s="24">
        <f t="shared" si="8"/>
        <v>33</v>
      </c>
      <c r="I105" s="24">
        <f t="shared" si="8"/>
        <v>23</v>
      </c>
      <c r="J105" s="24">
        <f t="shared" si="8"/>
        <v>28</v>
      </c>
      <c r="K105" s="24">
        <f t="shared" si="8"/>
        <v>29</v>
      </c>
      <c r="L105" s="66">
        <f t="shared" si="9"/>
        <v>270</v>
      </c>
      <c r="M105" s="100">
        <v>1</v>
      </c>
      <c r="N105" s="87">
        <f t="shared" si="7"/>
        <v>0.8910891089108911</v>
      </c>
      <c r="O105">
        <v>1</v>
      </c>
    </row>
    <row r="106" spans="1:15" x14ac:dyDescent="0.25">
      <c r="A106" s="43" t="s">
        <v>45</v>
      </c>
      <c r="B106" s="24">
        <f t="shared" si="8"/>
        <v>21</v>
      </c>
      <c r="C106" s="24">
        <f t="shared" si="8"/>
        <v>11</v>
      </c>
      <c r="D106" s="24">
        <f t="shared" si="8"/>
        <v>8</v>
      </c>
      <c r="E106" s="24">
        <f t="shared" si="8"/>
        <v>18</v>
      </c>
      <c r="F106" s="24">
        <f t="shared" si="8"/>
        <v>21</v>
      </c>
      <c r="G106" s="24">
        <f t="shared" si="8"/>
        <v>25</v>
      </c>
      <c r="H106" s="24">
        <f t="shared" si="8"/>
        <v>15</v>
      </c>
      <c r="I106" s="24">
        <f t="shared" si="8"/>
        <v>10</v>
      </c>
      <c r="J106" s="24">
        <f t="shared" si="8"/>
        <v>12</v>
      </c>
      <c r="K106" s="24">
        <f t="shared" si="8"/>
        <v>21</v>
      </c>
      <c r="L106" s="66">
        <f t="shared" si="9"/>
        <v>162</v>
      </c>
      <c r="M106" s="24"/>
      <c r="N106" s="25">
        <f t="shared" si="7"/>
        <v>0.53465346534653468</v>
      </c>
    </row>
    <row r="107" spans="1:15" x14ac:dyDescent="0.25">
      <c r="A107" s="43" t="s">
        <v>111</v>
      </c>
      <c r="B107" s="24">
        <f t="shared" si="8"/>
        <v>17</v>
      </c>
      <c r="C107" s="24">
        <f t="shared" si="8"/>
        <v>14</v>
      </c>
      <c r="D107" s="24">
        <f t="shared" si="8"/>
        <v>21</v>
      </c>
      <c r="E107" s="24">
        <f t="shared" si="8"/>
        <v>13</v>
      </c>
      <c r="F107" s="24">
        <f t="shared" si="8"/>
        <v>13</v>
      </c>
      <c r="G107" s="24">
        <f t="shared" si="8"/>
        <v>20</v>
      </c>
      <c r="H107" s="24">
        <f t="shared" si="8"/>
        <v>17</v>
      </c>
      <c r="I107" s="24">
        <f t="shared" si="8"/>
        <v>9</v>
      </c>
      <c r="J107" s="24">
        <f t="shared" si="8"/>
        <v>21</v>
      </c>
      <c r="K107" s="24">
        <f t="shared" si="8"/>
        <v>10</v>
      </c>
      <c r="L107" s="66">
        <f t="shared" si="9"/>
        <v>155</v>
      </c>
      <c r="M107" s="24"/>
      <c r="N107" s="25">
        <f t="shared" si="7"/>
        <v>0.51155115511551152</v>
      </c>
    </row>
    <row r="108" spans="1:15" x14ac:dyDescent="0.25">
      <c r="A108" s="43" t="s">
        <v>53</v>
      </c>
      <c r="B108" s="24">
        <f t="shared" si="8"/>
        <v>13</v>
      </c>
      <c r="C108" s="24">
        <f t="shared" si="8"/>
        <v>12</v>
      </c>
      <c r="D108" s="24">
        <f t="shared" si="8"/>
        <v>11</v>
      </c>
      <c r="E108" s="24">
        <f t="shared" si="8"/>
        <v>12</v>
      </c>
      <c r="F108" s="24">
        <f t="shared" si="8"/>
        <v>16</v>
      </c>
      <c r="G108" s="24">
        <f t="shared" si="8"/>
        <v>18</v>
      </c>
      <c r="H108" s="24">
        <f t="shared" si="8"/>
        <v>13</v>
      </c>
      <c r="I108" s="24">
        <f t="shared" si="8"/>
        <v>21</v>
      </c>
      <c r="J108" s="24">
        <f t="shared" si="8"/>
        <v>18</v>
      </c>
      <c r="K108" s="24">
        <f t="shared" si="8"/>
        <v>12</v>
      </c>
      <c r="L108" s="66">
        <f t="shared" si="9"/>
        <v>146</v>
      </c>
      <c r="M108" s="24"/>
      <c r="N108" s="25">
        <f t="shared" si="7"/>
        <v>0.48184818481848185</v>
      </c>
    </row>
    <row r="109" spans="1:15" x14ac:dyDescent="0.25">
      <c r="A109" s="43" t="s">
        <v>58</v>
      </c>
      <c r="B109" s="24">
        <f t="shared" si="8"/>
        <v>14</v>
      </c>
      <c r="C109" s="24">
        <f t="shared" si="8"/>
        <v>12</v>
      </c>
      <c r="D109" s="24">
        <f t="shared" si="8"/>
        <v>22</v>
      </c>
      <c r="E109" s="24">
        <f t="shared" si="8"/>
        <v>19</v>
      </c>
      <c r="F109" s="24">
        <f t="shared" si="8"/>
        <v>4</v>
      </c>
      <c r="G109" s="24">
        <f t="shared" si="8"/>
        <v>6</v>
      </c>
      <c r="H109" s="24">
        <f t="shared" si="8"/>
        <v>11</v>
      </c>
      <c r="I109" s="24">
        <f t="shared" si="8"/>
        <v>11</v>
      </c>
      <c r="J109" s="24">
        <f t="shared" si="8"/>
        <v>13</v>
      </c>
      <c r="K109" s="24">
        <f t="shared" si="8"/>
        <v>10</v>
      </c>
      <c r="L109" s="66">
        <f t="shared" si="9"/>
        <v>122</v>
      </c>
      <c r="M109" s="24"/>
      <c r="N109" s="25">
        <f t="shared" si="7"/>
        <v>0.40264026402640263</v>
      </c>
    </row>
    <row r="110" spans="1:15" x14ac:dyDescent="0.25">
      <c r="A110" s="43" t="s">
        <v>102</v>
      </c>
      <c r="B110" s="24">
        <f t="shared" si="8"/>
        <v>7</v>
      </c>
      <c r="C110" s="24">
        <f t="shared" si="8"/>
        <v>18</v>
      </c>
      <c r="D110" s="24">
        <f t="shared" si="8"/>
        <v>19</v>
      </c>
      <c r="E110" s="24">
        <f t="shared" si="8"/>
        <v>21</v>
      </c>
      <c r="F110" s="24">
        <f t="shared" si="8"/>
        <v>15</v>
      </c>
      <c r="G110" s="24">
        <f t="shared" si="8"/>
        <v>8</v>
      </c>
      <c r="H110" s="24">
        <f t="shared" si="8"/>
        <v>22</v>
      </c>
      <c r="I110" s="24">
        <f t="shared" si="8"/>
        <v>16</v>
      </c>
      <c r="J110" s="24">
        <f t="shared" si="8"/>
        <v>13</v>
      </c>
      <c r="K110" s="24">
        <f t="shared" si="8"/>
        <v>24</v>
      </c>
      <c r="L110" s="66">
        <f t="shared" si="9"/>
        <v>163</v>
      </c>
      <c r="M110" s="24"/>
      <c r="N110" s="25">
        <f t="shared" si="7"/>
        <v>0.53795379537953791</v>
      </c>
    </row>
    <row r="111" spans="1:15" x14ac:dyDescent="0.25">
      <c r="A111" s="43" t="s">
        <v>76</v>
      </c>
      <c r="B111" s="24">
        <f t="shared" si="8"/>
        <v>14</v>
      </c>
      <c r="C111" s="24">
        <f t="shared" si="8"/>
        <v>13</v>
      </c>
      <c r="D111" s="24">
        <f t="shared" si="8"/>
        <v>13</v>
      </c>
      <c r="E111" s="24">
        <f t="shared" si="8"/>
        <v>21</v>
      </c>
      <c r="F111" s="24">
        <f t="shared" si="8"/>
        <v>23</v>
      </c>
      <c r="G111" s="24">
        <f t="shared" si="8"/>
        <v>24</v>
      </c>
      <c r="H111" s="24">
        <f t="shared" si="8"/>
        <v>17</v>
      </c>
      <c r="I111" s="24">
        <f t="shared" si="8"/>
        <v>33</v>
      </c>
      <c r="J111" s="24">
        <f t="shared" si="8"/>
        <v>24</v>
      </c>
      <c r="K111" s="24">
        <f t="shared" si="8"/>
        <v>23</v>
      </c>
      <c r="L111" s="66">
        <f t="shared" si="9"/>
        <v>205</v>
      </c>
      <c r="M111" s="24"/>
      <c r="N111" s="25">
        <f t="shared" si="7"/>
        <v>0.67656765676567654</v>
      </c>
    </row>
    <row r="112" spans="1:15" x14ac:dyDescent="0.25">
      <c r="A112" s="43" t="s">
        <v>69</v>
      </c>
      <c r="B112" s="24">
        <f t="shared" si="8"/>
        <v>13</v>
      </c>
      <c r="C112" s="24">
        <f t="shared" si="8"/>
        <v>12</v>
      </c>
      <c r="D112" s="24">
        <f t="shared" si="8"/>
        <v>13</v>
      </c>
      <c r="E112" s="24">
        <f t="shared" si="8"/>
        <v>22</v>
      </c>
      <c r="F112" s="24">
        <f t="shared" si="8"/>
        <v>17</v>
      </c>
      <c r="G112" s="24">
        <f t="shared" si="8"/>
        <v>16</v>
      </c>
      <c r="H112" s="24">
        <f t="shared" si="8"/>
        <v>28</v>
      </c>
      <c r="I112" s="24">
        <f t="shared" si="8"/>
        <v>23</v>
      </c>
      <c r="J112" s="24">
        <f t="shared" si="8"/>
        <v>13</v>
      </c>
      <c r="K112" s="24">
        <f t="shared" si="8"/>
        <v>20</v>
      </c>
      <c r="L112" s="67">
        <f t="shared" si="9"/>
        <v>177</v>
      </c>
      <c r="M112" s="24"/>
      <c r="N112" s="25">
        <f t="shared" si="7"/>
        <v>0.58415841584158412</v>
      </c>
    </row>
    <row r="113" spans="1:14" x14ac:dyDescent="0.25">
      <c r="A113" s="43" t="s">
        <v>54</v>
      </c>
      <c r="B113" s="24">
        <f t="shared" si="8"/>
        <v>15</v>
      </c>
      <c r="C113" s="24">
        <f t="shared" si="8"/>
        <v>20</v>
      </c>
      <c r="D113" s="24">
        <f t="shared" si="8"/>
        <v>26</v>
      </c>
      <c r="E113" s="24">
        <f t="shared" si="8"/>
        <v>20</v>
      </c>
      <c r="F113" s="24">
        <f t="shared" si="8"/>
        <v>22</v>
      </c>
      <c r="G113" s="24">
        <f t="shared" si="8"/>
        <v>18</v>
      </c>
      <c r="H113" s="24">
        <f t="shared" si="8"/>
        <v>17</v>
      </c>
      <c r="I113" s="24">
        <f t="shared" si="8"/>
        <v>14</v>
      </c>
      <c r="J113" s="24">
        <f t="shared" si="8"/>
        <v>16</v>
      </c>
      <c r="K113" s="24">
        <f t="shared" si="8"/>
        <v>20</v>
      </c>
      <c r="L113" s="67">
        <f t="shared" si="9"/>
        <v>188</v>
      </c>
      <c r="M113" s="24"/>
      <c r="N113" s="25">
        <f t="shared" si="7"/>
        <v>0.62046204620462042</v>
      </c>
    </row>
    <row r="114" spans="1:14" x14ac:dyDescent="0.25">
      <c r="A114" s="43" t="s">
        <v>68</v>
      </c>
      <c r="B114" s="24">
        <f t="shared" si="8"/>
        <v>15</v>
      </c>
      <c r="C114" s="24">
        <f t="shared" si="8"/>
        <v>13</v>
      </c>
      <c r="D114" s="24">
        <f t="shared" si="8"/>
        <v>16</v>
      </c>
      <c r="E114" s="24">
        <f t="shared" si="8"/>
        <v>17</v>
      </c>
      <c r="F114" s="24">
        <f t="shared" si="8"/>
        <v>23</v>
      </c>
      <c r="G114" s="24">
        <f t="shared" si="8"/>
        <v>17</v>
      </c>
      <c r="H114" s="24">
        <f t="shared" si="8"/>
        <v>18</v>
      </c>
      <c r="I114" s="24">
        <f t="shared" si="8"/>
        <v>19</v>
      </c>
      <c r="J114" s="24">
        <f t="shared" si="8"/>
        <v>15</v>
      </c>
      <c r="K114" s="24">
        <f t="shared" si="8"/>
        <v>11</v>
      </c>
      <c r="L114" s="67">
        <f t="shared" si="9"/>
        <v>164</v>
      </c>
      <c r="M114" s="24"/>
      <c r="N114" s="25">
        <f t="shared" si="7"/>
        <v>0.54125412541254125</v>
      </c>
    </row>
  </sheetData>
  <mergeCells count="1">
    <mergeCell ref="A2:A3"/>
  </mergeCells>
  <pageMargins left="0.23622047244094488" right="0.23622047244094488" top="0.3543307086614173" bottom="0.3543307086614173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view="pageBreakPreview" topLeftCell="A37" zoomScale="120" zoomScaleNormal="80" zoomScaleSheetLayoutView="120" workbookViewId="0">
      <selection activeCell="A48" sqref="A48"/>
    </sheetView>
  </sheetViews>
  <sheetFormatPr defaultRowHeight="15" x14ac:dyDescent="0.25"/>
  <cols>
    <col min="1" max="1" width="23.7109375" customWidth="1"/>
    <col min="2" max="11" width="4.7109375" customWidth="1"/>
    <col min="13" max="13" width="16.28515625" customWidth="1"/>
    <col min="14" max="14" width="2" bestFit="1" customWidth="1"/>
    <col min="16" max="16" width="19.7109375" customWidth="1"/>
  </cols>
  <sheetData>
    <row r="1" spans="1:16" ht="18.75" x14ac:dyDescent="0.3">
      <c r="A1" s="12" t="s">
        <v>1</v>
      </c>
    </row>
    <row r="2" spans="1:16" ht="15" customHeight="1" x14ac:dyDescent="0.25">
      <c r="A2" s="38" t="s">
        <v>65</v>
      </c>
    </row>
    <row r="3" spans="1:16" ht="15" customHeight="1" x14ac:dyDescent="0.25">
      <c r="A3" s="38"/>
      <c r="B3" s="65">
        <v>1</v>
      </c>
      <c r="C3" s="9">
        <v>2</v>
      </c>
      <c r="D3" s="65">
        <v>3</v>
      </c>
      <c r="E3" s="9">
        <v>4</v>
      </c>
      <c r="F3" s="65">
        <v>5</v>
      </c>
      <c r="G3" s="9">
        <v>6</v>
      </c>
      <c r="H3" s="65">
        <v>7</v>
      </c>
      <c r="I3" s="9">
        <v>8</v>
      </c>
      <c r="J3" s="65">
        <v>9</v>
      </c>
      <c r="K3" s="9">
        <v>10</v>
      </c>
      <c r="L3" s="24" t="s">
        <v>26</v>
      </c>
      <c r="M3" s="43" t="s">
        <v>28</v>
      </c>
      <c r="N3" s="24"/>
      <c r="O3" s="24"/>
    </row>
    <row r="4" spans="1:16" x14ac:dyDescent="0.25">
      <c r="A4" t="s">
        <v>122</v>
      </c>
      <c r="B4" s="59">
        <v>8</v>
      </c>
      <c r="C4" s="59">
        <v>7</v>
      </c>
      <c r="D4" s="59">
        <v>5</v>
      </c>
      <c r="E4" s="59">
        <v>7</v>
      </c>
      <c r="F4" s="59">
        <v>11</v>
      </c>
      <c r="G4" s="59">
        <v>4</v>
      </c>
      <c r="H4" s="59">
        <v>2</v>
      </c>
      <c r="I4" s="59">
        <v>4</v>
      </c>
      <c r="J4" s="59">
        <v>6</v>
      </c>
      <c r="K4" s="59">
        <v>0</v>
      </c>
      <c r="L4" s="24">
        <f>SUM(B4:K4)</f>
        <v>54</v>
      </c>
      <c r="M4" s="91">
        <f t="shared" ref="M4:M14" si="0">L4/MAX($L$4:$L$11)</f>
        <v>0.6506024096385542</v>
      </c>
      <c r="N4" s="24"/>
      <c r="O4" s="24"/>
      <c r="P4" t="s">
        <v>122</v>
      </c>
    </row>
    <row r="5" spans="1:16" x14ac:dyDescent="0.25">
      <c r="A5" t="s">
        <v>71</v>
      </c>
      <c r="B5" s="59">
        <v>5</v>
      </c>
      <c r="C5" s="59">
        <v>12</v>
      </c>
      <c r="D5" s="59">
        <v>11</v>
      </c>
      <c r="E5" s="59">
        <v>10</v>
      </c>
      <c r="F5" s="59">
        <v>3</v>
      </c>
      <c r="G5" s="59">
        <v>9</v>
      </c>
      <c r="H5" s="59">
        <v>4</v>
      </c>
      <c r="I5" s="59">
        <v>7</v>
      </c>
      <c r="J5" s="59">
        <v>11</v>
      </c>
      <c r="K5" s="59">
        <v>11</v>
      </c>
      <c r="L5" s="24">
        <f t="shared" ref="L5:L7" si="1">SUM(B5:K5)</f>
        <v>83</v>
      </c>
      <c r="M5" s="91">
        <f t="shared" si="0"/>
        <v>1</v>
      </c>
      <c r="N5" s="24"/>
      <c r="O5" s="24">
        <v>2</v>
      </c>
      <c r="P5" t="s">
        <v>71</v>
      </c>
    </row>
    <row r="6" spans="1:16" x14ac:dyDescent="0.25">
      <c r="A6" t="s">
        <v>123</v>
      </c>
      <c r="B6" s="59">
        <v>0</v>
      </c>
      <c r="C6" s="59">
        <v>0</v>
      </c>
      <c r="D6" s="59">
        <v>1</v>
      </c>
      <c r="E6" s="59">
        <v>1</v>
      </c>
      <c r="F6" s="59">
        <v>0</v>
      </c>
      <c r="G6" s="59">
        <v>0</v>
      </c>
      <c r="H6" s="59">
        <v>0</v>
      </c>
      <c r="I6" s="59">
        <v>0</v>
      </c>
      <c r="J6" s="59">
        <v>0</v>
      </c>
      <c r="K6" s="59">
        <v>1</v>
      </c>
      <c r="L6" s="24">
        <f t="shared" si="1"/>
        <v>3</v>
      </c>
      <c r="M6" s="91">
        <f t="shared" si="0"/>
        <v>3.614457831325301E-2</v>
      </c>
      <c r="N6" s="24"/>
      <c r="O6" s="24"/>
      <c r="P6" t="s">
        <v>123</v>
      </c>
    </row>
    <row r="7" spans="1:16" x14ac:dyDescent="0.25">
      <c r="A7" t="s">
        <v>116</v>
      </c>
      <c r="B7" s="59">
        <v>5</v>
      </c>
      <c r="C7" s="59">
        <v>4</v>
      </c>
      <c r="D7" s="59">
        <v>0</v>
      </c>
      <c r="E7" s="59">
        <v>4</v>
      </c>
      <c r="F7" s="59">
        <v>3</v>
      </c>
      <c r="G7" s="59">
        <v>2</v>
      </c>
      <c r="H7" s="59">
        <v>0</v>
      </c>
      <c r="I7" s="59">
        <v>2</v>
      </c>
      <c r="J7" s="59">
        <v>3</v>
      </c>
      <c r="K7" s="59">
        <v>0</v>
      </c>
      <c r="L7" s="24">
        <f t="shared" si="1"/>
        <v>23</v>
      </c>
      <c r="M7" s="91">
        <f t="shared" si="0"/>
        <v>0.27710843373493976</v>
      </c>
      <c r="N7" s="24"/>
      <c r="O7" s="24"/>
      <c r="P7" t="s">
        <v>116</v>
      </c>
    </row>
    <row r="8" spans="1:16" x14ac:dyDescent="0.25">
      <c r="A8" t="s">
        <v>120</v>
      </c>
      <c r="B8" s="59">
        <v>4</v>
      </c>
      <c r="C8" s="59">
        <v>6</v>
      </c>
      <c r="D8" s="59">
        <v>4</v>
      </c>
      <c r="E8" s="59">
        <v>0</v>
      </c>
      <c r="F8" s="59">
        <v>0</v>
      </c>
      <c r="G8" s="59">
        <v>4</v>
      </c>
      <c r="H8" s="59">
        <v>2</v>
      </c>
      <c r="I8" s="59">
        <v>4</v>
      </c>
      <c r="J8" s="59">
        <v>1</v>
      </c>
      <c r="K8" s="59">
        <v>6</v>
      </c>
      <c r="L8" s="24">
        <f>SUM(B8:K8)</f>
        <v>31</v>
      </c>
      <c r="M8" s="91">
        <f t="shared" si="0"/>
        <v>0.37349397590361444</v>
      </c>
      <c r="N8" s="24"/>
      <c r="O8" s="24"/>
    </row>
    <row r="9" spans="1:16" x14ac:dyDescent="0.25">
      <c r="A9" t="s">
        <v>108</v>
      </c>
      <c r="B9" s="59">
        <v>5</v>
      </c>
      <c r="C9" s="59">
        <v>9</v>
      </c>
      <c r="D9" s="59">
        <v>12</v>
      </c>
      <c r="E9" s="59">
        <v>12</v>
      </c>
      <c r="F9" s="59">
        <v>4</v>
      </c>
      <c r="G9" s="59">
        <v>7</v>
      </c>
      <c r="H9" s="59">
        <v>8</v>
      </c>
      <c r="I9" s="59">
        <v>7</v>
      </c>
      <c r="J9" s="59">
        <v>5</v>
      </c>
      <c r="K9" s="59">
        <v>11</v>
      </c>
      <c r="L9" s="24">
        <f>SUM(B9:K9)</f>
        <v>80</v>
      </c>
      <c r="M9" s="91">
        <f t="shared" si="0"/>
        <v>0.96385542168674698</v>
      </c>
      <c r="N9" s="24"/>
      <c r="O9" s="24">
        <v>3</v>
      </c>
      <c r="P9" t="s">
        <v>120</v>
      </c>
    </row>
    <row r="10" spans="1:16" x14ac:dyDescent="0.25">
      <c r="A10" t="s">
        <v>127</v>
      </c>
      <c r="B10" s="59">
        <v>5</v>
      </c>
      <c r="C10" s="59">
        <v>8</v>
      </c>
      <c r="D10" s="59">
        <v>14</v>
      </c>
      <c r="E10" s="59">
        <v>8</v>
      </c>
      <c r="F10" s="59">
        <v>10</v>
      </c>
      <c r="G10" s="59">
        <v>7</v>
      </c>
      <c r="H10" s="59">
        <v>8</v>
      </c>
      <c r="I10" s="59">
        <v>4</v>
      </c>
      <c r="J10" s="59">
        <v>5</v>
      </c>
      <c r="K10" s="59">
        <v>3</v>
      </c>
      <c r="L10" s="24">
        <f>SUM(B10:K10)</f>
        <v>72</v>
      </c>
      <c r="M10" s="91">
        <f t="shared" si="0"/>
        <v>0.86746987951807231</v>
      </c>
      <c r="N10" s="24"/>
      <c r="O10" s="24"/>
      <c r="P10" t="s">
        <v>108</v>
      </c>
    </row>
    <row r="11" spans="1:16" x14ac:dyDescent="0.25">
      <c r="A11" t="s">
        <v>112</v>
      </c>
      <c r="B11" s="59">
        <v>1</v>
      </c>
      <c r="C11" s="59">
        <v>6</v>
      </c>
      <c r="D11" s="59">
        <v>4</v>
      </c>
      <c r="E11" s="59">
        <v>7</v>
      </c>
      <c r="F11" s="59">
        <v>10</v>
      </c>
      <c r="G11" s="59">
        <v>4</v>
      </c>
      <c r="H11" s="59">
        <v>0</v>
      </c>
      <c r="I11" s="59">
        <v>2</v>
      </c>
      <c r="J11" s="59">
        <v>5</v>
      </c>
      <c r="K11" s="59">
        <v>5</v>
      </c>
      <c r="L11" s="24">
        <f>SUM(B11:K11)</f>
        <v>44</v>
      </c>
      <c r="M11" s="91">
        <f t="shared" si="0"/>
        <v>0.53012048192771088</v>
      </c>
      <c r="N11" s="24"/>
      <c r="O11" s="24"/>
      <c r="P11" t="s">
        <v>127</v>
      </c>
    </row>
    <row r="12" spans="1:16" x14ac:dyDescent="0.25">
      <c r="A12" t="s">
        <v>114</v>
      </c>
      <c r="B12" s="59">
        <v>10</v>
      </c>
      <c r="C12" s="59">
        <v>12</v>
      </c>
      <c r="D12" s="59">
        <v>5</v>
      </c>
      <c r="E12" s="59">
        <v>10</v>
      </c>
      <c r="F12" s="59">
        <v>9</v>
      </c>
      <c r="G12" s="59">
        <v>10</v>
      </c>
      <c r="H12" s="59">
        <v>10</v>
      </c>
      <c r="I12" s="59">
        <v>6</v>
      </c>
      <c r="J12" s="59">
        <v>10</v>
      </c>
      <c r="K12" s="59">
        <v>12</v>
      </c>
      <c r="L12" s="24">
        <f t="shared" ref="L12:L14" si="2">SUM(B12:K12)</f>
        <v>94</v>
      </c>
      <c r="M12" s="91">
        <f t="shared" si="0"/>
        <v>1.1325301204819278</v>
      </c>
      <c r="N12" s="24"/>
      <c r="O12" s="24">
        <v>1</v>
      </c>
      <c r="P12" t="s">
        <v>112</v>
      </c>
    </row>
    <row r="13" spans="1:16" x14ac:dyDescent="0.25">
      <c r="A13" t="s">
        <v>119</v>
      </c>
      <c r="B13" s="59">
        <v>8</v>
      </c>
      <c r="C13" s="59">
        <v>9</v>
      </c>
      <c r="D13" s="59">
        <v>9</v>
      </c>
      <c r="E13" s="59">
        <v>0</v>
      </c>
      <c r="F13" s="59">
        <v>5</v>
      </c>
      <c r="G13" s="59">
        <v>7</v>
      </c>
      <c r="H13" s="59">
        <v>6</v>
      </c>
      <c r="I13" s="59">
        <v>6</v>
      </c>
      <c r="J13" s="59">
        <v>9</v>
      </c>
      <c r="K13" s="59">
        <v>8</v>
      </c>
      <c r="L13" s="24">
        <f t="shared" si="2"/>
        <v>67</v>
      </c>
      <c r="M13" s="91">
        <f t="shared" si="0"/>
        <v>0.80722891566265065</v>
      </c>
      <c r="N13" s="24"/>
      <c r="O13" s="24"/>
      <c r="P13" t="s">
        <v>114</v>
      </c>
    </row>
    <row r="14" spans="1:16" x14ac:dyDescent="0.25">
      <c r="A14" t="s">
        <v>128</v>
      </c>
      <c r="B14" s="73">
        <v>2</v>
      </c>
      <c r="C14" s="73">
        <v>0</v>
      </c>
      <c r="D14" s="73">
        <v>4</v>
      </c>
      <c r="E14" s="73">
        <v>3</v>
      </c>
      <c r="F14" s="73">
        <v>0</v>
      </c>
      <c r="G14" s="73">
        <v>7</v>
      </c>
      <c r="H14" s="73">
        <v>10</v>
      </c>
      <c r="I14" s="73">
        <v>4</v>
      </c>
      <c r="J14" s="73">
        <v>4</v>
      </c>
      <c r="K14" s="73">
        <v>10</v>
      </c>
      <c r="L14" s="24">
        <f t="shared" si="2"/>
        <v>44</v>
      </c>
      <c r="M14" s="91">
        <f t="shared" si="0"/>
        <v>0.53012048192771088</v>
      </c>
      <c r="N14" s="24"/>
      <c r="O14" s="24"/>
      <c r="P14" t="s">
        <v>119</v>
      </c>
    </row>
    <row r="15" spans="1:16" ht="15" customHeight="1" x14ac:dyDescent="0.25">
      <c r="N15" s="24"/>
      <c r="O15" s="24"/>
      <c r="P15" t="s">
        <v>128</v>
      </c>
    </row>
    <row r="16" spans="1:16" ht="15" customHeight="1" x14ac:dyDescent="0.25">
      <c r="A16" s="38" t="s">
        <v>66</v>
      </c>
      <c r="N16" s="24"/>
      <c r="O16" s="24"/>
    </row>
    <row r="17" spans="1:15" ht="18.75" x14ac:dyDescent="0.25">
      <c r="A17" s="38"/>
      <c r="B17" s="65">
        <v>1</v>
      </c>
      <c r="C17" s="9">
        <v>2</v>
      </c>
      <c r="D17" s="65">
        <v>3</v>
      </c>
      <c r="E17" s="9">
        <v>4</v>
      </c>
      <c r="F17" s="65">
        <v>5</v>
      </c>
      <c r="G17" s="9">
        <v>6</v>
      </c>
      <c r="H17" s="65">
        <v>7</v>
      </c>
      <c r="I17" s="9">
        <v>8</v>
      </c>
      <c r="J17" s="65">
        <v>9</v>
      </c>
      <c r="K17" s="9">
        <v>10</v>
      </c>
      <c r="L17" s="24" t="s">
        <v>26</v>
      </c>
      <c r="M17" s="43" t="s">
        <v>28</v>
      </c>
      <c r="N17" s="24"/>
      <c r="O17" s="24"/>
    </row>
    <row r="18" spans="1:15" x14ac:dyDescent="0.25">
      <c r="A18" t="s">
        <v>122</v>
      </c>
      <c r="B18" s="59">
        <v>4</v>
      </c>
      <c r="C18" s="59">
        <v>4</v>
      </c>
      <c r="D18" s="59">
        <v>0</v>
      </c>
      <c r="E18" s="59">
        <v>5</v>
      </c>
      <c r="F18" s="59">
        <v>0</v>
      </c>
      <c r="G18" s="59">
        <v>0</v>
      </c>
      <c r="H18" s="59">
        <v>8</v>
      </c>
      <c r="I18" s="59">
        <v>6</v>
      </c>
      <c r="J18" s="59">
        <v>8</v>
      </c>
      <c r="K18" s="59">
        <v>4</v>
      </c>
      <c r="L18" s="24">
        <f>SUM(B18:K18)</f>
        <v>39</v>
      </c>
      <c r="M18" s="91">
        <f t="shared" ref="M18:M28" si="3">L18/MAX($L$4:$L$11)</f>
        <v>0.46987951807228917</v>
      </c>
      <c r="N18" s="24"/>
      <c r="O18" s="24"/>
    </row>
    <row r="19" spans="1:15" x14ac:dyDescent="0.25">
      <c r="A19" t="s">
        <v>71</v>
      </c>
      <c r="B19" s="59">
        <v>5</v>
      </c>
      <c r="C19" s="59">
        <v>9</v>
      </c>
      <c r="D19" s="59">
        <v>7</v>
      </c>
      <c r="E19" s="59">
        <v>3</v>
      </c>
      <c r="F19" s="59">
        <v>7</v>
      </c>
      <c r="G19" s="59">
        <v>13</v>
      </c>
      <c r="H19" s="59">
        <v>3</v>
      </c>
      <c r="I19" s="59">
        <v>11</v>
      </c>
      <c r="J19" s="59">
        <v>1</v>
      </c>
      <c r="K19" s="59">
        <v>3</v>
      </c>
      <c r="L19" s="24">
        <f t="shared" ref="L19:L21" si="4">SUM(B19:K19)</f>
        <v>62</v>
      </c>
      <c r="M19" s="91">
        <f t="shared" si="3"/>
        <v>0.74698795180722888</v>
      </c>
      <c r="N19" s="24"/>
      <c r="O19" s="24">
        <v>3</v>
      </c>
    </row>
    <row r="20" spans="1:15" x14ac:dyDescent="0.25">
      <c r="A20" t="s">
        <v>123</v>
      </c>
      <c r="B20" s="59">
        <v>0</v>
      </c>
      <c r="C20" s="59">
        <v>1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24">
        <f t="shared" si="4"/>
        <v>1</v>
      </c>
      <c r="M20" s="91">
        <f t="shared" si="3"/>
        <v>1.2048192771084338E-2</v>
      </c>
      <c r="N20" s="24"/>
      <c r="O20" s="24"/>
    </row>
    <row r="21" spans="1:15" x14ac:dyDescent="0.25">
      <c r="A21" t="s">
        <v>116</v>
      </c>
      <c r="B21" s="59">
        <v>0</v>
      </c>
      <c r="C21" s="59">
        <v>3</v>
      </c>
      <c r="D21" s="59">
        <v>4</v>
      </c>
      <c r="E21" s="59">
        <v>3</v>
      </c>
      <c r="F21" s="59">
        <v>5</v>
      </c>
      <c r="G21" s="59">
        <v>7</v>
      </c>
      <c r="H21" s="59">
        <v>0</v>
      </c>
      <c r="I21" s="59">
        <v>5</v>
      </c>
      <c r="J21" s="59">
        <v>4</v>
      </c>
      <c r="K21" s="59">
        <v>7</v>
      </c>
      <c r="L21" s="24">
        <f t="shared" si="4"/>
        <v>38</v>
      </c>
      <c r="M21" s="91">
        <f t="shared" si="3"/>
        <v>0.45783132530120479</v>
      </c>
      <c r="N21" s="24"/>
      <c r="O21" s="24"/>
    </row>
    <row r="22" spans="1:15" x14ac:dyDescent="0.25">
      <c r="A22" t="s">
        <v>120</v>
      </c>
      <c r="B22" s="59">
        <v>1</v>
      </c>
      <c r="C22" s="59">
        <v>5</v>
      </c>
      <c r="D22" s="59">
        <v>3</v>
      </c>
      <c r="E22" s="59">
        <v>0</v>
      </c>
      <c r="F22" s="59">
        <v>3</v>
      </c>
      <c r="G22" s="59">
        <v>1</v>
      </c>
      <c r="H22" s="59">
        <v>0</v>
      </c>
      <c r="I22" s="59">
        <v>4</v>
      </c>
      <c r="J22" s="59">
        <v>0</v>
      </c>
      <c r="K22" s="59">
        <v>5</v>
      </c>
      <c r="L22" s="24">
        <f t="shared" ref="L22:L28" si="5">SUM(B22:K22)</f>
        <v>22</v>
      </c>
      <c r="M22" s="91">
        <f t="shared" si="3"/>
        <v>0.26506024096385544</v>
      </c>
      <c r="N22" s="24"/>
      <c r="O22" s="24"/>
    </row>
    <row r="23" spans="1:15" x14ac:dyDescent="0.25">
      <c r="A23" t="s">
        <v>108</v>
      </c>
      <c r="B23" s="59">
        <v>3</v>
      </c>
      <c r="C23" s="59">
        <v>8</v>
      </c>
      <c r="D23" s="59">
        <v>10</v>
      </c>
      <c r="E23" s="59">
        <v>3</v>
      </c>
      <c r="F23" s="59">
        <v>5</v>
      </c>
      <c r="G23" s="59">
        <v>8</v>
      </c>
      <c r="H23" s="59">
        <v>14</v>
      </c>
      <c r="I23" s="59">
        <v>11</v>
      </c>
      <c r="J23" s="59">
        <v>5</v>
      </c>
      <c r="K23" s="59">
        <v>9</v>
      </c>
      <c r="L23" s="24">
        <f t="shared" si="5"/>
        <v>76</v>
      </c>
      <c r="M23" s="91">
        <f t="shared" si="3"/>
        <v>0.91566265060240959</v>
      </c>
      <c r="N23" s="24"/>
      <c r="O23" s="24">
        <v>2</v>
      </c>
    </row>
    <row r="24" spans="1:15" x14ac:dyDescent="0.25">
      <c r="A24" t="s">
        <v>127</v>
      </c>
      <c r="B24" s="59">
        <v>6</v>
      </c>
      <c r="C24" s="59">
        <v>7</v>
      </c>
      <c r="D24" s="59">
        <v>0</v>
      </c>
      <c r="E24" s="59">
        <v>1</v>
      </c>
      <c r="F24" s="59">
        <v>5</v>
      </c>
      <c r="G24" s="59">
        <v>7</v>
      </c>
      <c r="H24" s="59">
        <v>3</v>
      </c>
      <c r="I24" s="59">
        <v>3</v>
      </c>
      <c r="J24" s="59">
        <v>0</v>
      </c>
      <c r="K24" s="59">
        <v>12</v>
      </c>
      <c r="L24" s="24">
        <f t="shared" si="5"/>
        <v>44</v>
      </c>
      <c r="M24" s="91">
        <f t="shared" si="3"/>
        <v>0.53012048192771088</v>
      </c>
      <c r="N24" s="24"/>
      <c r="O24" s="24"/>
    </row>
    <row r="25" spans="1:15" x14ac:dyDescent="0.25">
      <c r="A25" t="s">
        <v>112</v>
      </c>
      <c r="B25" s="59">
        <v>3</v>
      </c>
      <c r="C25" s="59">
        <v>3</v>
      </c>
      <c r="D25" s="59">
        <v>3</v>
      </c>
      <c r="E25" s="59">
        <v>1</v>
      </c>
      <c r="F25" s="59">
        <v>0</v>
      </c>
      <c r="G25" s="59">
        <v>0</v>
      </c>
      <c r="H25" s="59">
        <v>14</v>
      </c>
      <c r="I25" s="59">
        <v>4</v>
      </c>
      <c r="J25" s="59">
        <v>0</v>
      </c>
      <c r="K25" s="59">
        <v>0</v>
      </c>
      <c r="L25" s="24">
        <f t="shared" si="5"/>
        <v>28</v>
      </c>
      <c r="M25" s="91">
        <f t="shared" si="3"/>
        <v>0.33734939759036142</v>
      </c>
      <c r="N25" s="24"/>
      <c r="O25" s="24"/>
    </row>
    <row r="26" spans="1:15" x14ac:dyDescent="0.25">
      <c r="A26" t="s">
        <v>114</v>
      </c>
      <c r="B26" s="59">
        <v>5</v>
      </c>
      <c r="C26" s="59">
        <v>8</v>
      </c>
      <c r="D26" s="59">
        <v>5</v>
      </c>
      <c r="E26" s="59">
        <v>0</v>
      </c>
      <c r="F26" s="59">
        <v>7</v>
      </c>
      <c r="G26" s="59">
        <v>10</v>
      </c>
      <c r="H26" s="59">
        <v>0</v>
      </c>
      <c r="I26" s="59">
        <v>5</v>
      </c>
      <c r="J26" s="59">
        <v>8</v>
      </c>
      <c r="K26" s="59">
        <v>9</v>
      </c>
      <c r="L26" s="24">
        <f t="shared" si="5"/>
        <v>57</v>
      </c>
      <c r="M26" s="91">
        <f t="shared" si="3"/>
        <v>0.68674698795180722</v>
      </c>
      <c r="N26" s="24"/>
      <c r="O26" s="24"/>
    </row>
    <row r="27" spans="1:15" x14ac:dyDescent="0.25">
      <c r="A27" t="s">
        <v>119</v>
      </c>
      <c r="B27" s="59">
        <v>14</v>
      </c>
      <c r="C27" s="59">
        <v>12</v>
      </c>
      <c r="D27" s="59">
        <v>11</v>
      </c>
      <c r="E27" s="59">
        <v>3</v>
      </c>
      <c r="F27" s="59">
        <v>5</v>
      </c>
      <c r="G27" s="59">
        <v>9</v>
      </c>
      <c r="H27" s="59">
        <v>12</v>
      </c>
      <c r="I27" s="59">
        <v>4</v>
      </c>
      <c r="J27" s="59">
        <v>4</v>
      </c>
      <c r="K27" s="59">
        <v>11</v>
      </c>
      <c r="L27" s="24">
        <f t="shared" si="5"/>
        <v>85</v>
      </c>
      <c r="M27" s="91">
        <f t="shared" si="3"/>
        <v>1.0240963855421688</v>
      </c>
      <c r="N27" s="24"/>
      <c r="O27" s="24">
        <v>1</v>
      </c>
    </row>
    <row r="28" spans="1:15" ht="15" customHeight="1" x14ac:dyDescent="0.25">
      <c r="A28" t="s">
        <v>128</v>
      </c>
      <c r="B28" s="73">
        <v>4</v>
      </c>
      <c r="C28" s="73">
        <v>5</v>
      </c>
      <c r="D28" s="73">
        <v>3</v>
      </c>
      <c r="E28" s="73">
        <v>0</v>
      </c>
      <c r="F28" s="73">
        <v>5</v>
      </c>
      <c r="G28" s="73">
        <v>0</v>
      </c>
      <c r="H28" s="73">
        <v>4</v>
      </c>
      <c r="I28" s="73">
        <v>10</v>
      </c>
      <c r="J28" s="73">
        <v>3</v>
      </c>
      <c r="K28" s="73">
        <v>1</v>
      </c>
      <c r="L28" s="24">
        <f t="shared" si="5"/>
        <v>35</v>
      </c>
      <c r="M28" s="91">
        <f t="shared" si="3"/>
        <v>0.42168674698795183</v>
      </c>
      <c r="N28" s="24"/>
      <c r="O28" s="24"/>
    </row>
    <row r="29" spans="1:15" ht="15" customHeight="1" x14ac:dyDescent="0.25"/>
    <row r="30" spans="1:15" ht="15.75" x14ac:dyDescent="0.25">
      <c r="A30" s="14" t="s">
        <v>67</v>
      </c>
    </row>
    <row r="31" spans="1:15" ht="18.75" x14ac:dyDescent="0.25">
      <c r="A31" s="38"/>
      <c r="B31" s="65">
        <v>1</v>
      </c>
      <c r="C31" s="9">
        <v>2</v>
      </c>
      <c r="D31" s="65">
        <v>3</v>
      </c>
      <c r="E31" s="9">
        <v>4</v>
      </c>
      <c r="F31" s="65">
        <v>5</v>
      </c>
      <c r="G31" s="9">
        <v>6</v>
      </c>
      <c r="H31" s="65">
        <v>7</v>
      </c>
      <c r="I31" s="9">
        <v>8</v>
      </c>
      <c r="J31" s="65">
        <v>9</v>
      </c>
      <c r="K31" s="9">
        <v>10</v>
      </c>
      <c r="L31" s="24" t="s">
        <v>26</v>
      </c>
      <c r="M31" s="43" t="s">
        <v>28</v>
      </c>
      <c r="N31" s="24"/>
      <c r="O31" s="24"/>
    </row>
    <row r="32" spans="1:15" x14ac:dyDescent="0.25">
      <c r="A32" s="24" t="s">
        <v>122</v>
      </c>
      <c r="B32" s="59">
        <v>8</v>
      </c>
      <c r="C32" s="59">
        <v>8</v>
      </c>
      <c r="D32" s="59">
        <v>12</v>
      </c>
      <c r="E32" s="59">
        <v>3</v>
      </c>
      <c r="F32" s="59">
        <v>4</v>
      </c>
      <c r="G32" s="59">
        <v>4</v>
      </c>
      <c r="H32" s="59">
        <v>6</v>
      </c>
      <c r="I32" s="59">
        <v>7</v>
      </c>
      <c r="J32" s="59">
        <v>0</v>
      </c>
      <c r="K32" s="59">
        <v>12</v>
      </c>
      <c r="L32" s="24">
        <f>SUM(B32:K32)</f>
        <v>64</v>
      </c>
      <c r="M32" s="91">
        <f t="shared" ref="M32:M41" si="6">L32/MAX($L$4:$L$11)</f>
        <v>0.77108433734939763</v>
      </c>
      <c r="N32" s="24"/>
      <c r="O32" s="24"/>
    </row>
    <row r="33" spans="1:18" x14ac:dyDescent="0.25">
      <c r="A33" s="24" t="s">
        <v>71</v>
      </c>
      <c r="B33" s="59">
        <v>10</v>
      </c>
      <c r="C33" s="59">
        <v>0</v>
      </c>
      <c r="D33" s="59">
        <v>8</v>
      </c>
      <c r="E33" s="59">
        <v>5</v>
      </c>
      <c r="F33" s="59">
        <v>4</v>
      </c>
      <c r="G33" s="59">
        <v>9</v>
      </c>
      <c r="H33" s="59">
        <v>3</v>
      </c>
      <c r="I33" s="59">
        <v>7</v>
      </c>
      <c r="J33" s="59">
        <v>13</v>
      </c>
      <c r="K33" s="59">
        <v>9</v>
      </c>
      <c r="L33" s="24">
        <f t="shared" ref="L33:L35" si="7">SUM(B33:K33)</f>
        <v>68</v>
      </c>
      <c r="M33" s="91">
        <f t="shared" si="6"/>
        <v>0.81927710843373491</v>
      </c>
      <c r="N33" s="24"/>
      <c r="O33" s="24"/>
    </row>
    <row r="34" spans="1:18" x14ac:dyDescent="0.25">
      <c r="A34" s="24" t="s">
        <v>123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4</v>
      </c>
      <c r="K34" s="59">
        <v>0</v>
      </c>
      <c r="L34" s="24">
        <f t="shared" si="7"/>
        <v>4</v>
      </c>
      <c r="M34" s="91">
        <f t="shared" si="6"/>
        <v>4.8192771084337352E-2</v>
      </c>
      <c r="N34" s="24"/>
      <c r="O34" s="24"/>
    </row>
    <row r="35" spans="1:18" x14ac:dyDescent="0.25">
      <c r="A35" s="24" t="s">
        <v>116</v>
      </c>
      <c r="B35" s="59">
        <v>0</v>
      </c>
      <c r="C35" s="59">
        <v>3</v>
      </c>
      <c r="D35" s="59">
        <v>4</v>
      </c>
      <c r="E35" s="59">
        <v>2</v>
      </c>
      <c r="F35" s="59">
        <v>3</v>
      </c>
      <c r="G35" s="59">
        <v>2</v>
      </c>
      <c r="H35" s="59">
        <v>5</v>
      </c>
      <c r="I35" s="59">
        <v>2</v>
      </c>
      <c r="J35" s="59">
        <v>7</v>
      </c>
      <c r="K35" s="59">
        <v>0</v>
      </c>
      <c r="L35" s="24">
        <f t="shared" si="7"/>
        <v>28</v>
      </c>
      <c r="M35" s="91">
        <f t="shared" si="6"/>
        <v>0.33734939759036142</v>
      </c>
      <c r="N35" s="24"/>
      <c r="O35" s="24"/>
    </row>
    <row r="36" spans="1:18" x14ac:dyDescent="0.25">
      <c r="A36" s="24" t="s">
        <v>120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24">
        <f t="shared" ref="L36:L41" si="8">SUM(B36:K36)</f>
        <v>0</v>
      </c>
      <c r="M36" s="91">
        <f t="shared" si="6"/>
        <v>0</v>
      </c>
      <c r="N36" s="24"/>
      <c r="O36" s="24"/>
    </row>
    <row r="37" spans="1:18" x14ac:dyDescent="0.25">
      <c r="A37" s="24" t="s">
        <v>108</v>
      </c>
      <c r="B37" s="59">
        <v>14</v>
      </c>
      <c r="C37" s="59">
        <v>13</v>
      </c>
      <c r="D37" s="59">
        <v>13</v>
      </c>
      <c r="E37" s="59">
        <v>11</v>
      </c>
      <c r="F37" s="59">
        <v>13</v>
      </c>
      <c r="G37" s="59">
        <v>12</v>
      </c>
      <c r="H37" s="59">
        <v>14</v>
      </c>
      <c r="I37" s="59">
        <v>14</v>
      </c>
      <c r="J37" s="59">
        <v>12</v>
      </c>
      <c r="K37" s="59">
        <v>12</v>
      </c>
      <c r="L37" s="24">
        <f t="shared" si="8"/>
        <v>128</v>
      </c>
      <c r="M37" s="91">
        <f t="shared" si="6"/>
        <v>1.5421686746987953</v>
      </c>
      <c r="N37" s="24"/>
      <c r="O37" s="24">
        <v>1</v>
      </c>
    </row>
    <row r="38" spans="1:18" x14ac:dyDescent="0.25">
      <c r="A38" s="24" t="s">
        <v>127</v>
      </c>
      <c r="B38" s="59">
        <v>9</v>
      </c>
      <c r="C38" s="59">
        <v>8</v>
      </c>
      <c r="D38" s="59">
        <v>10</v>
      </c>
      <c r="E38" s="59">
        <v>11</v>
      </c>
      <c r="F38" s="59">
        <v>10</v>
      </c>
      <c r="G38" s="59">
        <v>7</v>
      </c>
      <c r="H38" s="59">
        <v>9</v>
      </c>
      <c r="I38" s="59">
        <v>4</v>
      </c>
      <c r="J38" s="59">
        <v>9</v>
      </c>
      <c r="K38" s="59">
        <v>12</v>
      </c>
      <c r="L38" s="24">
        <f t="shared" si="8"/>
        <v>89</v>
      </c>
      <c r="M38" s="91">
        <f t="shared" si="6"/>
        <v>1.072289156626506</v>
      </c>
      <c r="N38" s="24"/>
      <c r="O38" s="24"/>
    </row>
    <row r="39" spans="1:18" ht="15" customHeight="1" x14ac:dyDescent="0.25">
      <c r="A39" s="24" t="s">
        <v>112</v>
      </c>
      <c r="B39" s="59">
        <v>0</v>
      </c>
      <c r="C39" s="59">
        <v>0</v>
      </c>
      <c r="D39" s="59">
        <v>2</v>
      </c>
      <c r="E39" s="59">
        <v>0</v>
      </c>
      <c r="F39" s="59">
        <v>4</v>
      </c>
      <c r="G39" s="59">
        <v>5</v>
      </c>
      <c r="H39" s="59">
        <v>0</v>
      </c>
      <c r="I39" s="59">
        <v>5</v>
      </c>
      <c r="J39" s="59">
        <v>0</v>
      </c>
      <c r="K39" s="59">
        <v>3</v>
      </c>
      <c r="L39" s="24">
        <f t="shared" si="8"/>
        <v>19</v>
      </c>
      <c r="M39" s="91">
        <f t="shared" si="6"/>
        <v>0.2289156626506024</v>
      </c>
      <c r="N39" s="24"/>
      <c r="O39" s="24"/>
    </row>
    <row r="40" spans="1:18" ht="15" customHeight="1" x14ac:dyDescent="0.25">
      <c r="A40" s="24" t="s">
        <v>114</v>
      </c>
      <c r="B40" s="59">
        <v>0</v>
      </c>
      <c r="C40" s="59">
        <v>12</v>
      </c>
      <c r="D40" s="59">
        <v>12</v>
      </c>
      <c r="E40" s="59">
        <v>3</v>
      </c>
      <c r="F40" s="59">
        <v>10</v>
      </c>
      <c r="G40" s="59">
        <v>14</v>
      </c>
      <c r="H40" s="59">
        <v>9</v>
      </c>
      <c r="I40" s="59">
        <v>10</v>
      </c>
      <c r="J40" s="59">
        <v>14</v>
      </c>
      <c r="K40" s="59">
        <v>7</v>
      </c>
      <c r="L40" s="24">
        <f t="shared" si="8"/>
        <v>91</v>
      </c>
      <c r="M40" s="91">
        <f t="shared" si="6"/>
        <v>1.0963855421686748</v>
      </c>
      <c r="N40" s="24"/>
      <c r="O40" s="24">
        <v>3</v>
      </c>
    </row>
    <row r="41" spans="1:18" ht="15" customHeight="1" x14ac:dyDescent="0.25">
      <c r="A41" s="24" t="s">
        <v>119</v>
      </c>
      <c r="B41" s="59">
        <v>11</v>
      </c>
      <c r="C41" s="59">
        <v>8</v>
      </c>
      <c r="D41" s="59">
        <v>13</v>
      </c>
      <c r="E41" s="59">
        <v>9</v>
      </c>
      <c r="F41" s="59">
        <v>9</v>
      </c>
      <c r="G41" s="59">
        <v>14</v>
      </c>
      <c r="H41" s="59">
        <v>13</v>
      </c>
      <c r="I41" s="59">
        <v>11</v>
      </c>
      <c r="J41" s="59">
        <v>11</v>
      </c>
      <c r="K41" s="59">
        <v>14</v>
      </c>
      <c r="L41" s="24">
        <f t="shared" si="8"/>
        <v>113</v>
      </c>
      <c r="M41" s="91">
        <f t="shared" si="6"/>
        <v>1.3614457831325302</v>
      </c>
      <c r="N41" s="24"/>
      <c r="O41" s="24">
        <v>2</v>
      </c>
    </row>
    <row r="42" spans="1:18" ht="15" customHeight="1" x14ac:dyDescent="0.25">
      <c r="L42" s="24"/>
      <c r="M42" s="91"/>
      <c r="N42" s="24"/>
      <c r="O42" s="24"/>
    </row>
    <row r="43" spans="1:18" x14ac:dyDescent="0.25">
      <c r="N43" s="24"/>
      <c r="O43" s="24"/>
    </row>
    <row r="44" spans="1:18" ht="15.75" x14ac:dyDescent="0.25">
      <c r="A44" s="14" t="s">
        <v>26</v>
      </c>
      <c r="N44" s="24"/>
      <c r="O44" s="24"/>
    </row>
    <row r="45" spans="1:18" ht="18.75" x14ac:dyDescent="0.25">
      <c r="A45" s="38"/>
      <c r="B45" s="65">
        <v>1</v>
      </c>
      <c r="C45" s="9">
        <v>2</v>
      </c>
      <c r="D45" s="65">
        <v>3</v>
      </c>
      <c r="E45" s="9">
        <v>4</v>
      </c>
      <c r="F45" s="65">
        <v>5</v>
      </c>
      <c r="G45" s="9">
        <v>6</v>
      </c>
      <c r="H45" s="65">
        <v>7</v>
      </c>
      <c r="I45" s="9">
        <v>8</v>
      </c>
      <c r="J45" s="65">
        <v>9</v>
      </c>
      <c r="K45" s="9">
        <v>10</v>
      </c>
      <c r="L45" s="24" t="s">
        <v>26</v>
      </c>
      <c r="M45" s="43" t="s">
        <v>28</v>
      </c>
      <c r="N45" s="24"/>
      <c r="O45" s="24"/>
      <c r="Q45" s="24" t="s">
        <v>26</v>
      </c>
      <c r="R45" s="24" t="s">
        <v>28</v>
      </c>
    </row>
    <row r="46" spans="1:18" x14ac:dyDescent="0.25">
      <c r="A46" s="24" t="s">
        <v>122</v>
      </c>
      <c r="B46" s="59">
        <f>SUM(B4,B18,B32)</f>
        <v>20</v>
      </c>
      <c r="C46" s="59">
        <f t="shared" ref="C46:K46" si="9">SUM(C4,C18,C32)</f>
        <v>19</v>
      </c>
      <c r="D46" s="59">
        <f t="shared" si="9"/>
        <v>17</v>
      </c>
      <c r="E46" s="59">
        <f t="shared" si="9"/>
        <v>15</v>
      </c>
      <c r="F46" s="59">
        <f t="shared" si="9"/>
        <v>15</v>
      </c>
      <c r="G46" s="59">
        <f t="shared" si="9"/>
        <v>8</v>
      </c>
      <c r="H46" s="59">
        <f t="shared" si="9"/>
        <v>16</v>
      </c>
      <c r="I46" s="59">
        <f t="shared" si="9"/>
        <v>17</v>
      </c>
      <c r="J46" s="59">
        <f t="shared" si="9"/>
        <v>14</v>
      </c>
      <c r="K46" s="59">
        <f t="shared" si="9"/>
        <v>16</v>
      </c>
      <c r="L46" s="24">
        <f>SUM(B46:K46)</f>
        <v>157</v>
      </c>
      <c r="M46" s="91">
        <f t="shared" ref="M46:M56" si="10">L46/MAX($L$4:$L$11)</f>
        <v>1.8915662650602409</v>
      </c>
      <c r="N46" s="24"/>
      <c r="O46" s="24"/>
      <c r="P46" t="s">
        <v>122</v>
      </c>
      <c r="Q46">
        <f t="shared" ref="Q46:Q56" si="11">L46</f>
        <v>157</v>
      </c>
      <c r="R46" s="85">
        <f t="shared" ref="R46:R56" si="12">M46</f>
        <v>1.8915662650602409</v>
      </c>
    </row>
    <row r="47" spans="1:18" x14ac:dyDescent="0.25">
      <c r="A47" s="24" t="s">
        <v>71</v>
      </c>
      <c r="B47" s="59">
        <f t="shared" ref="B47:K56" si="13">SUM(B5,B19,B33)</f>
        <v>20</v>
      </c>
      <c r="C47" s="59">
        <f t="shared" si="13"/>
        <v>21</v>
      </c>
      <c r="D47" s="59">
        <f t="shared" si="13"/>
        <v>26</v>
      </c>
      <c r="E47" s="59">
        <f t="shared" si="13"/>
        <v>18</v>
      </c>
      <c r="F47" s="59">
        <f t="shared" si="13"/>
        <v>14</v>
      </c>
      <c r="G47" s="59">
        <f t="shared" si="13"/>
        <v>31</v>
      </c>
      <c r="H47" s="59">
        <f t="shared" si="13"/>
        <v>10</v>
      </c>
      <c r="I47" s="59">
        <f t="shared" si="13"/>
        <v>25</v>
      </c>
      <c r="J47" s="59">
        <f t="shared" si="13"/>
        <v>25</v>
      </c>
      <c r="K47" s="59">
        <f t="shared" si="13"/>
        <v>23</v>
      </c>
      <c r="L47" s="24">
        <f t="shared" ref="L47:L49" si="14">SUM(B47:K47)</f>
        <v>213</v>
      </c>
      <c r="M47" s="91">
        <f t="shared" si="10"/>
        <v>2.5662650602409638</v>
      </c>
      <c r="N47" s="24"/>
      <c r="O47" s="24"/>
      <c r="P47" t="s">
        <v>123</v>
      </c>
      <c r="Q47">
        <f t="shared" si="11"/>
        <v>213</v>
      </c>
      <c r="R47" s="85">
        <f t="shared" si="12"/>
        <v>2.5662650602409638</v>
      </c>
    </row>
    <row r="48" spans="1:18" x14ac:dyDescent="0.25">
      <c r="A48" s="24" t="s">
        <v>123</v>
      </c>
      <c r="B48" s="59">
        <f t="shared" si="13"/>
        <v>0</v>
      </c>
      <c r="C48" s="59">
        <f t="shared" si="13"/>
        <v>1</v>
      </c>
      <c r="D48" s="59">
        <f t="shared" si="13"/>
        <v>1</v>
      </c>
      <c r="E48" s="59">
        <f t="shared" si="13"/>
        <v>1</v>
      </c>
      <c r="F48" s="59">
        <f t="shared" si="13"/>
        <v>0</v>
      </c>
      <c r="G48" s="59">
        <f t="shared" si="13"/>
        <v>0</v>
      </c>
      <c r="H48" s="59">
        <f t="shared" si="13"/>
        <v>0</v>
      </c>
      <c r="I48" s="59">
        <f t="shared" si="13"/>
        <v>0</v>
      </c>
      <c r="J48" s="59">
        <f t="shared" si="13"/>
        <v>4</v>
      </c>
      <c r="K48" s="59">
        <f t="shared" si="13"/>
        <v>1</v>
      </c>
      <c r="L48" s="24">
        <f t="shared" si="14"/>
        <v>8</v>
      </c>
      <c r="M48" s="91">
        <f t="shared" si="10"/>
        <v>9.6385542168674704E-2</v>
      </c>
      <c r="N48" s="24"/>
      <c r="O48" s="24"/>
      <c r="P48" t="s">
        <v>120</v>
      </c>
      <c r="Q48">
        <f t="shared" si="11"/>
        <v>8</v>
      </c>
      <c r="R48" s="85">
        <f t="shared" si="12"/>
        <v>9.6385542168674704E-2</v>
      </c>
    </row>
    <row r="49" spans="1:18" x14ac:dyDescent="0.25">
      <c r="A49" s="24" t="s">
        <v>116</v>
      </c>
      <c r="B49" s="59">
        <f t="shared" si="13"/>
        <v>5</v>
      </c>
      <c r="C49" s="59">
        <f t="shared" si="13"/>
        <v>10</v>
      </c>
      <c r="D49" s="59">
        <f t="shared" si="13"/>
        <v>8</v>
      </c>
      <c r="E49" s="59">
        <f t="shared" si="13"/>
        <v>9</v>
      </c>
      <c r="F49" s="59">
        <f t="shared" si="13"/>
        <v>11</v>
      </c>
      <c r="G49" s="59">
        <f t="shared" si="13"/>
        <v>11</v>
      </c>
      <c r="H49" s="59">
        <f t="shared" si="13"/>
        <v>5</v>
      </c>
      <c r="I49" s="59">
        <f t="shared" si="13"/>
        <v>9</v>
      </c>
      <c r="J49" s="59">
        <f t="shared" si="13"/>
        <v>14</v>
      </c>
      <c r="K49" s="59">
        <f t="shared" si="13"/>
        <v>7</v>
      </c>
      <c r="L49" s="24">
        <f t="shared" si="14"/>
        <v>89</v>
      </c>
      <c r="M49" s="91">
        <f t="shared" si="10"/>
        <v>1.072289156626506</v>
      </c>
      <c r="N49" s="24"/>
      <c r="O49" s="24"/>
      <c r="P49" t="s">
        <v>128</v>
      </c>
      <c r="Q49">
        <f t="shared" si="11"/>
        <v>89</v>
      </c>
      <c r="R49" s="85">
        <f t="shared" si="12"/>
        <v>1.072289156626506</v>
      </c>
    </row>
    <row r="50" spans="1:18" x14ac:dyDescent="0.25">
      <c r="A50" s="24" t="s">
        <v>120</v>
      </c>
      <c r="B50" s="59">
        <f t="shared" si="13"/>
        <v>5</v>
      </c>
      <c r="C50" s="59">
        <f t="shared" si="13"/>
        <v>11</v>
      </c>
      <c r="D50" s="59">
        <f t="shared" si="13"/>
        <v>7</v>
      </c>
      <c r="E50" s="59">
        <f t="shared" si="13"/>
        <v>0</v>
      </c>
      <c r="F50" s="59">
        <f t="shared" si="13"/>
        <v>3</v>
      </c>
      <c r="G50" s="59">
        <f t="shared" si="13"/>
        <v>5</v>
      </c>
      <c r="H50" s="59">
        <f t="shared" si="13"/>
        <v>2</v>
      </c>
      <c r="I50" s="59">
        <f t="shared" si="13"/>
        <v>8</v>
      </c>
      <c r="J50" s="59">
        <f t="shared" si="13"/>
        <v>1</v>
      </c>
      <c r="K50" s="59">
        <f t="shared" si="13"/>
        <v>11</v>
      </c>
      <c r="L50" s="24">
        <f t="shared" ref="L50:L56" si="15">SUM(B50:K50)</f>
        <v>53</v>
      </c>
      <c r="M50" s="91">
        <f t="shared" si="10"/>
        <v>0.63855421686746983</v>
      </c>
      <c r="N50" s="24"/>
      <c r="O50" s="24"/>
      <c r="P50" t="s">
        <v>116</v>
      </c>
      <c r="Q50">
        <f t="shared" si="11"/>
        <v>53</v>
      </c>
      <c r="R50" s="85">
        <f t="shared" si="12"/>
        <v>0.63855421686746983</v>
      </c>
    </row>
    <row r="51" spans="1:18" x14ac:dyDescent="0.25">
      <c r="A51" s="100" t="s">
        <v>108</v>
      </c>
      <c r="B51" s="59">
        <f t="shared" si="13"/>
        <v>22</v>
      </c>
      <c r="C51" s="59">
        <f t="shared" si="13"/>
        <v>30</v>
      </c>
      <c r="D51" s="59">
        <f t="shared" si="13"/>
        <v>35</v>
      </c>
      <c r="E51" s="59">
        <f t="shared" si="13"/>
        <v>26</v>
      </c>
      <c r="F51" s="59">
        <f t="shared" si="13"/>
        <v>22</v>
      </c>
      <c r="G51" s="59">
        <f t="shared" si="13"/>
        <v>27</v>
      </c>
      <c r="H51" s="59">
        <f t="shared" si="13"/>
        <v>36</v>
      </c>
      <c r="I51" s="59">
        <f t="shared" si="13"/>
        <v>32</v>
      </c>
      <c r="J51" s="59">
        <f t="shared" si="13"/>
        <v>22</v>
      </c>
      <c r="K51" s="59">
        <f t="shared" si="13"/>
        <v>32</v>
      </c>
      <c r="L51" s="24">
        <f t="shared" si="15"/>
        <v>284</v>
      </c>
      <c r="M51" s="97">
        <f t="shared" si="10"/>
        <v>3.4216867469879517</v>
      </c>
      <c r="N51" s="24"/>
      <c r="O51" s="24">
        <v>1</v>
      </c>
      <c r="P51" t="s">
        <v>112</v>
      </c>
      <c r="Q51">
        <f t="shared" si="11"/>
        <v>284</v>
      </c>
      <c r="R51" s="85">
        <f t="shared" si="12"/>
        <v>3.4216867469879517</v>
      </c>
    </row>
    <row r="52" spans="1:18" ht="15" customHeight="1" x14ac:dyDescent="0.25">
      <c r="A52" s="24" t="s">
        <v>127</v>
      </c>
      <c r="B52" s="59">
        <f t="shared" si="13"/>
        <v>20</v>
      </c>
      <c r="C52" s="59">
        <f t="shared" si="13"/>
        <v>23</v>
      </c>
      <c r="D52" s="59">
        <f t="shared" si="13"/>
        <v>24</v>
      </c>
      <c r="E52" s="59">
        <f t="shared" si="13"/>
        <v>20</v>
      </c>
      <c r="F52" s="59">
        <f t="shared" si="13"/>
        <v>25</v>
      </c>
      <c r="G52" s="59">
        <f t="shared" si="13"/>
        <v>21</v>
      </c>
      <c r="H52" s="59">
        <f t="shared" si="13"/>
        <v>20</v>
      </c>
      <c r="I52" s="59">
        <f t="shared" si="13"/>
        <v>11</v>
      </c>
      <c r="J52" s="59">
        <f t="shared" si="13"/>
        <v>14</v>
      </c>
      <c r="K52" s="59">
        <f t="shared" si="13"/>
        <v>27</v>
      </c>
      <c r="L52" s="24">
        <f t="shared" si="15"/>
        <v>205</v>
      </c>
      <c r="M52" s="91">
        <f t="shared" si="10"/>
        <v>2.4698795180722892</v>
      </c>
      <c r="N52" s="24"/>
      <c r="O52" s="24"/>
      <c r="P52" t="s">
        <v>127</v>
      </c>
      <c r="Q52">
        <f t="shared" si="11"/>
        <v>205</v>
      </c>
      <c r="R52" s="85">
        <f t="shared" si="12"/>
        <v>2.4698795180722892</v>
      </c>
    </row>
    <row r="53" spans="1:18" ht="15" customHeight="1" x14ac:dyDescent="0.25">
      <c r="A53" s="24" t="s">
        <v>112</v>
      </c>
      <c r="B53" s="59">
        <f t="shared" si="13"/>
        <v>4</v>
      </c>
      <c r="C53" s="59">
        <f t="shared" si="13"/>
        <v>9</v>
      </c>
      <c r="D53" s="59">
        <f t="shared" si="13"/>
        <v>9</v>
      </c>
      <c r="E53" s="59">
        <f t="shared" si="13"/>
        <v>8</v>
      </c>
      <c r="F53" s="59">
        <f t="shared" si="13"/>
        <v>14</v>
      </c>
      <c r="G53" s="59">
        <f t="shared" si="13"/>
        <v>9</v>
      </c>
      <c r="H53" s="59">
        <f t="shared" si="13"/>
        <v>14</v>
      </c>
      <c r="I53" s="59">
        <f t="shared" si="13"/>
        <v>11</v>
      </c>
      <c r="J53" s="59">
        <f t="shared" si="13"/>
        <v>5</v>
      </c>
      <c r="K53" s="59">
        <f t="shared" si="13"/>
        <v>8</v>
      </c>
      <c r="L53" s="24">
        <f t="shared" si="15"/>
        <v>91</v>
      </c>
      <c r="M53" s="91">
        <f t="shared" si="10"/>
        <v>1.0963855421686748</v>
      </c>
      <c r="N53" s="24"/>
      <c r="O53" s="24"/>
      <c r="P53" t="s">
        <v>71</v>
      </c>
      <c r="Q53">
        <f t="shared" si="11"/>
        <v>91</v>
      </c>
      <c r="R53" s="85">
        <f t="shared" si="12"/>
        <v>1.0963855421686748</v>
      </c>
    </row>
    <row r="54" spans="1:18" x14ac:dyDescent="0.25">
      <c r="A54" s="24" t="s">
        <v>114</v>
      </c>
      <c r="B54" s="59">
        <f t="shared" si="13"/>
        <v>15</v>
      </c>
      <c r="C54" s="59">
        <f t="shared" si="13"/>
        <v>32</v>
      </c>
      <c r="D54" s="59">
        <f t="shared" si="13"/>
        <v>22</v>
      </c>
      <c r="E54" s="59">
        <f t="shared" si="13"/>
        <v>13</v>
      </c>
      <c r="F54" s="59">
        <f t="shared" si="13"/>
        <v>26</v>
      </c>
      <c r="G54" s="59">
        <f t="shared" si="13"/>
        <v>34</v>
      </c>
      <c r="H54" s="59">
        <f t="shared" si="13"/>
        <v>19</v>
      </c>
      <c r="I54" s="59">
        <f t="shared" si="13"/>
        <v>21</v>
      </c>
      <c r="J54" s="59">
        <f t="shared" si="13"/>
        <v>32</v>
      </c>
      <c r="K54" s="59">
        <f t="shared" si="13"/>
        <v>28</v>
      </c>
      <c r="L54" s="24">
        <f t="shared" si="15"/>
        <v>242</v>
      </c>
      <c r="M54" s="98">
        <f t="shared" si="10"/>
        <v>2.9156626506024095</v>
      </c>
      <c r="N54" s="24"/>
      <c r="O54" s="24">
        <v>3</v>
      </c>
      <c r="P54" t="s">
        <v>114</v>
      </c>
      <c r="Q54">
        <f t="shared" si="11"/>
        <v>242</v>
      </c>
      <c r="R54" s="85">
        <f t="shared" si="12"/>
        <v>2.9156626506024095</v>
      </c>
    </row>
    <row r="55" spans="1:18" x14ac:dyDescent="0.25">
      <c r="A55" s="101" t="s">
        <v>119</v>
      </c>
      <c r="B55" s="59">
        <f t="shared" si="13"/>
        <v>33</v>
      </c>
      <c r="C55" s="59">
        <f t="shared" si="13"/>
        <v>29</v>
      </c>
      <c r="D55" s="59">
        <f t="shared" si="13"/>
        <v>33</v>
      </c>
      <c r="E55" s="59">
        <f t="shared" si="13"/>
        <v>12</v>
      </c>
      <c r="F55" s="59">
        <f t="shared" si="13"/>
        <v>19</v>
      </c>
      <c r="G55" s="59">
        <f t="shared" si="13"/>
        <v>30</v>
      </c>
      <c r="H55" s="59">
        <f t="shared" si="13"/>
        <v>31</v>
      </c>
      <c r="I55" s="59">
        <f t="shared" si="13"/>
        <v>21</v>
      </c>
      <c r="J55" s="59">
        <f t="shared" si="13"/>
        <v>24</v>
      </c>
      <c r="K55" s="59">
        <f t="shared" si="13"/>
        <v>33</v>
      </c>
      <c r="L55" s="24">
        <f t="shared" si="15"/>
        <v>265</v>
      </c>
      <c r="M55" s="99">
        <f t="shared" si="10"/>
        <v>3.1927710843373496</v>
      </c>
      <c r="N55" s="24"/>
      <c r="O55" s="24">
        <v>2</v>
      </c>
      <c r="P55" t="s">
        <v>119</v>
      </c>
      <c r="Q55">
        <f t="shared" si="11"/>
        <v>265</v>
      </c>
      <c r="R55" s="85">
        <f t="shared" si="12"/>
        <v>3.1927710843373496</v>
      </c>
    </row>
    <row r="56" spans="1:18" x14ac:dyDescent="0.25">
      <c r="A56" s="24" t="s">
        <v>128</v>
      </c>
      <c r="B56" s="59">
        <f t="shared" si="13"/>
        <v>6</v>
      </c>
      <c r="C56" s="59">
        <f t="shared" si="13"/>
        <v>5</v>
      </c>
      <c r="D56" s="59">
        <f t="shared" si="13"/>
        <v>7</v>
      </c>
      <c r="E56" s="59">
        <f t="shared" si="13"/>
        <v>3</v>
      </c>
      <c r="F56" s="59">
        <f t="shared" si="13"/>
        <v>5</v>
      </c>
      <c r="G56" s="59">
        <f t="shared" si="13"/>
        <v>7</v>
      </c>
      <c r="H56" s="59">
        <f t="shared" si="13"/>
        <v>14</v>
      </c>
      <c r="I56" s="59">
        <f t="shared" si="13"/>
        <v>14</v>
      </c>
      <c r="J56" s="59">
        <f t="shared" si="13"/>
        <v>7</v>
      </c>
      <c r="K56" s="59">
        <f t="shared" si="13"/>
        <v>11</v>
      </c>
      <c r="L56" s="24">
        <f t="shared" si="15"/>
        <v>79</v>
      </c>
      <c r="M56" s="91">
        <f t="shared" si="10"/>
        <v>0.95180722891566261</v>
      </c>
      <c r="N56" s="24"/>
      <c r="O56" s="24"/>
      <c r="P56" t="s">
        <v>108</v>
      </c>
      <c r="Q56">
        <f t="shared" si="11"/>
        <v>79</v>
      </c>
      <c r="R56" s="85">
        <f t="shared" si="12"/>
        <v>0.95180722891566261</v>
      </c>
    </row>
    <row r="57" spans="1:18" x14ac:dyDescent="0.25">
      <c r="R57" s="85"/>
    </row>
  </sheetData>
  <sortState ref="Q47:Q56">
    <sortCondition ref="Q46"/>
  </sortState>
  <pageMargins left="0.25" right="0.25" top="0.75" bottom="0.75" header="0.3" footer="0.3"/>
  <pageSetup paperSize="9" scale="88" orientation="portrait" r:id="rId1"/>
  <rowBreaks count="1" manualBreakCount="1">
    <brk id="56" max="18" man="1"/>
  </rowBreaks>
  <colBreaks count="1" manualBreakCount="1">
    <brk id="15" max="5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F18" sqref="F18"/>
    </sheetView>
  </sheetViews>
  <sheetFormatPr defaultRowHeight="15" x14ac:dyDescent="0.25"/>
  <cols>
    <col min="1" max="1" width="3" bestFit="1" customWidth="1"/>
    <col min="2" max="2" width="23.7109375" customWidth="1"/>
    <col min="3" max="3" width="19.28515625" bestFit="1" customWidth="1"/>
    <col min="4" max="5" width="20.28515625" customWidth="1"/>
    <col min="6" max="6" width="15.28515625" customWidth="1"/>
  </cols>
  <sheetData>
    <row r="1" spans="1:6" ht="18.75" x14ac:dyDescent="0.3">
      <c r="B1" s="12" t="s">
        <v>34</v>
      </c>
    </row>
    <row r="2" spans="1:6" ht="15.75" thickBot="1" x14ac:dyDescent="0.3">
      <c r="B2" t="s">
        <v>35</v>
      </c>
    </row>
    <row r="3" spans="1:6" ht="15.75" thickBot="1" x14ac:dyDescent="0.3">
      <c r="A3">
        <v>1</v>
      </c>
      <c r="B3" s="71" t="s">
        <v>112</v>
      </c>
      <c r="C3" s="67"/>
      <c r="D3" s="31"/>
      <c r="E3" s="31"/>
      <c r="F3" s="24" t="s">
        <v>27</v>
      </c>
    </row>
    <row r="4" spans="1:6" ht="15.75" thickBot="1" x14ac:dyDescent="0.3">
      <c r="A4">
        <v>2</v>
      </c>
      <c r="B4" s="72" t="s">
        <v>120</v>
      </c>
      <c r="C4" s="71" t="s">
        <v>112</v>
      </c>
      <c r="D4" s="31"/>
      <c r="E4" s="31"/>
      <c r="F4" s="24"/>
    </row>
    <row r="5" spans="1:6" ht="15.75" thickBot="1" x14ac:dyDescent="0.3">
      <c r="A5">
        <v>3</v>
      </c>
      <c r="B5" s="71" t="s">
        <v>116</v>
      </c>
      <c r="C5" s="67"/>
      <c r="D5" s="72" t="s">
        <v>77</v>
      </c>
      <c r="E5" s="31"/>
      <c r="F5" s="24"/>
    </row>
    <row r="6" spans="1:6" ht="15.75" thickBot="1" x14ac:dyDescent="0.3">
      <c r="A6">
        <v>4</v>
      </c>
      <c r="B6" s="72" t="s">
        <v>123</v>
      </c>
      <c r="C6" s="72" t="s">
        <v>123</v>
      </c>
      <c r="D6" s="31"/>
      <c r="E6" s="31"/>
      <c r="F6" s="24"/>
    </row>
    <row r="7" spans="1:6" ht="15.75" thickBot="1" x14ac:dyDescent="0.3">
      <c r="A7">
        <v>5</v>
      </c>
      <c r="B7" s="71" t="s">
        <v>88</v>
      </c>
      <c r="C7" s="67"/>
      <c r="D7" s="31"/>
      <c r="E7" s="72" t="s">
        <v>98</v>
      </c>
      <c r="F7" s="24">
        <v>3</v>
      </c>
    </row>
    <row r="8" spans="1:6" ht="15.75" thickBot="1" x14ac:dyDescent="0.3">
      <c r="A8">
        <v>6</v>
      </c>
      <c r="B8" s="72" t="s">
        <v>79</v>
      </c>
      <c r="C8" s="72" t="s">
        <v>79</v>
      </c>
      <c r="D8" s="31"/>
      <c r="E8" s="31"/>
      <c r="F8" s="24"/>
    </row>
    <row r="9" spans="1:6" ht="15.75" thickBot="1" x14ac:dyDescent="0.3">
      <c r="A9">
        <v>7</v>
      </c>
      <c r="B9" s="71" t="s">
        <v>44</v>
      </c>
      <c r="C9" s="67"/>
      <c r="D9" s="72" t="s">
        <v>98</v>
      </c>
      <c r="E9" s="31"/>
      <c r="F9" s="24"/>
    </row>
    <row r="10" spans="1:6" ht="15.75" thickBot="1" x14ac:dyDescent="0.3">
      <c r="A10">
        <v>8</v>
      </c>
      <c r="B10" s="72" t="s">
        <v>98</v>
      </c>
      <c r="C10" s="72" t="s">
        <v>98</v>
      </c>
      <c r="D10" s="31"/>
      <c r="E10" s="31"/>
      <c r="F10" s="24"/>
    </row>
    <row r="11" spans="1:6" ht="15.75" thickBot="1" x14ac:dyDescent="0.3">
      <c r="A11">
        <v>9</v>
      </c>
      <c r="B11" s="71" t="s">
        <v>94</v>
      </c>
      <c r="C11" s="67"/>
      <c r="D11" s="31"/>
      <c r="E11" s="31"/>
      <c r="F11" s="24"/>
    </row>
    <row r="12" spans="1:6" ht="15.75" thickBot="1" x14ac:dyDescent="0.3">
      <c r="A12">
        <v>10</v>
      </c>
      <c r="B12" s="72" t="s">
        <v>124</v>
      </c>
      <c r="C12" s="71" t="s">
        <v>94</v>
      </c>
      <c r="D12" s="31"/>
      <c r="E12" s="31"/>
      <c r="F12" s="24"/>
    </row>
    <row r="13" spans="1:6" ht="15.75" thickBot="1" x14ac:dyDescent="0.3">
      <c r="A13">
        <v>11</v>
      </c>
      <c r="B13" s="71" t="s">
        <v>50</v>
      </c>
      <c r="C13" s="67"/>
      <c r="D13" s="71" t="s">
        <v>94</v>
      </c>
      <c r="E13" s="71" t="s">
        <v>94</v>
      </c>
      <c r="F13" s="24">
        <v>2</v>
      </c>
    </row>
    <row r="14" spans="1:6" ht="15.75" thickBot="1" x14ac:dyDescent="0.3">
      <c r="A14">
        <v>12</v>
      </c>
      <c r="B14" s="72" t="s">
        <v>59</v>
      </c>
      <c r="C14" s="71" t="s">
        <v>50</v>
      </c>
      <c r="D14" s="31"/>
      <c r="E14" s="31"/>
      <c r="F14" s="24"/>
    </row>
    <row r="15" spans="1:6" x14ac:dyDescent="0.25">
      <c r="A15">
        <v>13</v>
      </c>
      <c r="B15" s="71" t="s">
        <v>73</v>
      </c>
      <c r="C15" s="67"/>
      <c r="D15" s="31"/>
      <c r="E15" s="31"/>
      <c r="F15" s="24"/>
    </row>
    <row r="16" spans="1:6" ht="15.75" thickBot="1" x14ac:dyDescent="0.3">
      <c r="A16">
        <v>14</v>
      </c>
      <c r="B16" s="72" t="s">
        <v>113</v>
      </c>
      <c r="C16" s="72" t="s">
        <v>113</v>
      </c>
      <c r="D16" s="31"/>
      <c r="E16" s="31"/>
      <c r="F16" s="24"/>
    </row>
    <row r="17" spans="1:6" ht="15.75" thickBot="1" x14ac:dyDescent="0.3">
      <c r="A17">
        <v>15</v>
      </c>
      <c r="B17" s="71" t="s">
        <v>52</v>
      </c>
      <c r="C17" s="67"/>
      <c r="D17" s="72" t="s">
        <v>113</v>
      </c>
      <c r="E17" s="72" t="s">
        <v>113</v>
      </c>
      <c r="F17" s="24">
        <v>1</v>
      </c>
    </row>
    <row r="18" spans="1:6" ht="15.75" thickBot="1" x14ac:dyDescent="0.3">
      <c r="A18">
        <v>16</v>
      </c>
      <c r="B18" s="72" t="s">
        <v>128</v>
      </c>
      <c r="C18" s="67" t="s">
        <v>52</v>
      </c>
      <c r="D18" s="31"/>
      <c r="E18" s="31"/>
      <c r="F18" s="24"/>
    </row>
    <row r="19" spans="1:6" x14ac:dyDescent="0.25">
      <c r="C19" s="32"/>
      <c r="D19" s="32"/>
      <c r="E19" s="32"/>
    </row>
    <row r="20" spans="1:6" x14ac:dyDescent="0.25">
      <c r="C20" s="32"/>
      <c r="D20" s="32"/>
      <c r="E20" s="32"/>
    </row>
    <row r="21" spans="1:6" x14ac:dyDescent="0.25">
      <c r="C21" s="32"/>
      <c r="D21" s="32"/>
      <c r="E21" s="32"/>
    </row>
    <row r="22" spans="1:6" x14ac:dyDescent="0.25">
      <c r="C22" s="32"/>
      <c r="D22" s="32"/>
      <c r="E22" s="32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zoomScaleSheetLayoutView="110" workbookViewId="0">
      <selection activeCell="H19" sqref="H19"/>
    </sheetView>
  </sheetViews>
  <sheetFormatPr defaultRowHeight="15" x14ac:dyDescent="0.25"/>
  <cols>
    <col min="1" max="1" width="3" bestFit="1" customWidth="1"/>
    <col min="2" max="2" width="21.42578125" customWidth="1"/>
    <col min="3" max="3" width="21.5703125" customWidth="1"/>
    <col min="4" max="4" width="4.42578125" customWidth="1"/>
    <col min="5" max="5" width="18.42578125" customWidth="1"/>
    <col min="6" max="6" width="19" bestFit="1" customWidth="1"/>
    <col min="7" max="7" width="3.5703125" customWidth="1"/>
    <col min="8" max="8" width="19" bestFit="1" customWidth="1"/>
    <col min="9" max="9" width="18" customWidth="1"/>
  </cols>
  <sheetData>
    <row r="1" spans="1:10" ht="18.75" x14ac:dyDescent="0.3">
      <c r="B1" s="12" t="s">
        <v>36</v>
      </c>
      <c r="E1" s="12"/>
    </row>
    <row r="2" spans="1:10" ht="15.75" thickBot="1" x14ac:dyDescent="0.3">
      <c r="B2" t="s">
        <v>35</v>
      </c>
    </row>
    <row r="3" spans="1:10" ht="15.75" thickBot="1" x14ac:dyDescent="0.3">
      <c r="A3" s="71">
        <v>1</v>
      </c>
      <c r="B3" s="71" t="s">
        <v>48</v>
      </c>
      <c r="E3" s="32"/>
      <c r="J3" s="24"/>
    </row>
    <row r="4" spans="1:10" ht="15.75" thickBot="1" x14ac:dyDescent="0.3">
      <c r="A4" s="72">
        <v>2</v>
      </c>
      <c r="B4" s="72" t="s">
        <v>114</v>
      </c>
      <c r="C4" s="71" t="s">
        <v>48</v>
      </c>
      <c r="E4" s="32"/>
      <c r="J4" s="24"/>
    </row>
    <row r="5" spans="1:10" x14ac:dyDescent="0.25">
      <c r="A5" s="71">
        <v>3</v>
      </c>
      <c r="B5" s="71" t="s">
        <v>56</v>
      </c>
      <c r="E5" s="47" t="s">
        <v>48</v>
      </c>
      <c r="J5" s="24"/>
    </row>
    <row r="6" spans="1:10" ht="15.75" thickBot="1" x14ac:dyDescent="0.3">
      <c r="A6" s="72">
        <v>4</v>
      </c>
      <c r="B6" s="72" t="s">
        <v>75</v>
      </c>
      <c r="C6" s="72" t="s">
        <v>75</v>
      </c>
      <c r="E6" s="32"/>
      <c r="J6" s="24"/>
    </row>
    <row r="7" spans="1:10" ht="15.75" thickBot="1" x14ac:dyDescent="0.3">
      <c r="A7" s="71">
        <v>5</v>
      </c>
      <c r="B7" s="71" t="s">
        <v>111</v>
      </c>
      <c r="E7" s="32"/>
      <c r="F7" s="47" t="s">
        <v>48</v>
      </c>
      <c r="J7" s="24"/>
    </row>
    <row r="8" spans="1:10" ht="15.75" thickBot="1" x14ac:dyDescent="0.3">
      <c r="A8" s="72">
        <v>6</v>
      </c>
      <c r="B8" s="72" t="s">
        <v>102</v>
      </c>
      <c r="C8" s="47" t="s">
        <v>111</v>
      </c>
      <c r="E8" s="32"/>
      <c r="J8" s="24"/>
    </row>
    <row r="9" spans="1:10" x14ac:dyDescent="0.25">
      <c r="A9" s="71">
        <v>7</v>
      </c>
      <c r="B9" s="71" t="s">
        <v>87</v>
      </c>
      <c r="E9" s="47" t="s">
        <v>111</v>
      </c>
      <c r="J9" s="24"/>
    </row>
    <row r="10" spans="1:10" ht="15.75" thickBot="1" x14ac:dyDescent="0.3">
      <c r="A10" s="72">
        <v>8</v>
      </c>
      <c r="B10" s="72" t="s">
        <v>78</v>
      </c>
      <c r="C10" s="48" t="s">
        <v>78</v>
      </c>
      <c r="E10" s="32"/>
      <c r="J10" s="24"/>
    </row>
    <row r="11" spans="1:10" x14ac:dyDescent="0.25">
      <c r="A11" s="71">
        <v>9</v>
      </c>
      <c r="B11" s="71" t="s">
        <v>46</v>
      </c>
      <c r="E11" s="32"/>
      <c r="H11" s="47" t="s">
        <v>48</v>
      </c>
      <c r="J11" s="24"/>
    </row>
    <row r="12" spans="1:10" ht="15.75" thickBot="1" x14ac:dyDescent="0.3">
      <c r="A12" s="72">
        <v>10</v>
      </c>
      <c r="B12" s="72" t="s">
        <v>100</v>
      </c>
      <c r="C12" s="72" t="s">
        <v>100</v>
      </c>
      <c r="E12" s="32"/>
      <c r="J12" s="24"/>
    </row>
    <row r="13" spans="1:10" ht="15.75" thickBot="1" x14ac:dyDescent="0.3">
      <c r="A13" s="71">
        <v>11</v>
      </c>
      <c r="B13" s="71" t="s">
        <v>80</v>
      </c>
      <c r="E13" s="71" t="s">
        <v>80</v>
      </c>
      <c r="J13" s="24"/>
    </row>
    <row r="14" spans="1:10" ht="15.75" thickBot="1" x14ac:dyDescent="0.3">
      <c r="A14" s="72">
        <v>12</v>
      </c>
      <c r="B14" s="72" t="s">
        <v>105</v>
      </c>
      <c r="C14" s="71" t="s">
        <v>80</v>
      </c>
      <c r="E14" s="32"/>
      <c r="J14" s="24"/>
    </row>
    <row r="15" spans="1:10" ht="15.75" thickBot="1" x14ac:dyDescent="0.3">
      <c r="A15" s="71">
        <v>13</v>
      </c>
      <c r="B15" s="71" t="s">
        <v>54</v>
      </c>
      <c r="E15" s="32"/>
      <c r="F15" s="71" t="s">
        <v>80</v>
      </c>
      <c r="G15">
        <v>3</v>
      </c>
      <c r="J15" s="24"/>
    </row>
    <row r="16" spans="1:10" ht="15.75" thickBot="1" x14ac:dyDescent="0.3">
      <c r="A16" s="72">
        <v>14</v>
      </c>
      <c r="B16" s="72" t="s">
        <v>96</v>
      </c>
      <c r="C16" s="47" t="s">
        <v>54</v>
      </c>
      <c r="E16" s="32"/>
      <c r="J16" s="24"/>
    </row>
    <row r="17" spans="1:10" x14ac:dyDescent="0.25">
      <c r="A17" s="71">
        <v>15</v>
      </c>
      <c r="B17" s="71" t="s">
        <v>72</v>
      </c>
      <c r="E17" s="159" t="s">
        <v>54</v>
      </c>
      <c r="J17" s="24"/>
    </row>
    <row r="18" spans="1:10" ht="15.75" thickBot="1" x14ac:dyDescent="0.3">
      <c r="A18" s="72">
        <v>16</v>
      </c>
      <c r="B18" s="72" t="s">
        <v>51</v>
      </c>
      <c r="C18" s="48" t="s">
        <v>51</v>
      </c>
      <c r="E18" s="32"/>
      <c r="J18" s="24"/>
    </row>
    <row r="19" spans="1:10" x14ac:dyDescent="0.25">
      <c r="A19" s="71">
        <v>17</v>
      </c>
      <c r="B19" s="71" t="s">
        <v>69</v>
      </c>
      <c r="I19" s="47" t="s">
        <v>48</v>
      </c>
      <c r="J19" s="24">
        <v>1</v>
      </c>
    </row>
    <row r="20" spans="1:10" ht="15.75" thickBot="1" x14ac:dyDescent="0.3">
      <c r="A20" s="72">
        <v>18</v>
      </c>
      <c r="B20" s="72" t="s">
        <v>45</v>
      </c>
      <c r="C20" t="s">
        <v>69</v>
      </c>
      <c r="J20" s="24"/>
    </row>
    <row r="21" spans="1:10" ht="15.75" thickBot="1" x14ac:dyDescent="0.3">
      <c r="A21" s="71">
        <v>19</v>
      </c>
      <c r="B21" s="71" t="s">
        <v>53</v>
      </c>
      <c r="E21" s="48" t="s">
        <v>70</v>
      </c>
      <c r="J21" s="24"/>
    </row>
    <row r="22" spans="1:10" ht="15.75" thickBot="1" x14ac:dyDescent="0.3">
      <c r="A22" s="72">
        <v>20</v>
      </c>
      <c r="B22" s="72" t="s">
        <v>70</v>
      </c>
      <c r="C22" s="72" t="s">
        <v>70</v>
      </c>
      <c r="J22" s="24"/>
    </row>
    <row r="23" spans="1:10" x14ac:dyDescent="0.25">
      <c r="A23" s="71">
        <v>21</v>
      </c>
      <c r="B23" s="71" t="s">
        <v>76</v>
      </c>
      <c r="F23" s="33" t="s">
        <v>76</v>
      </c>
      <c r="J23" s="24"/>
    </row>
    <row r="24" spans="1:10" ht="15.75" thickBot="1" x14ac:dyDescent="0.3">
      <c r="A24" s="72">
        <v>22</v>
      </c>
      <c r="B24" s="72" t="s">
        <v>55</v>
      </c>
      <c r="C24" s="33" t="s">
        <v>76</v>
      </c>
      <c r="J24" s="24"/>
    </row>
    <row r="25" spans="1:10" x14ac:dyDescent="0.25">
      <c r="A25" s="71">
        <v>23</v>
      </c>
      <c r="B25" s="71" t="s">
        <v>47</v>
      </c>
      <c r="E25" s="33" t="s">
        <v>76</v>
      </c>
      <c r="J25" s="24"/>
    </row>
    <row r="26" spans="1:10" ht="15.75" thickBot="1" x14ac:dyDescent="0.3">
      <c r="A26" s="72">
        <v>24</v>
      </c>
      <c r="B26" s="72" t="s">
        <v>71</v>
      </c>
      <c r="C26" s="48" t="s">
        <v>71</v>
      </c>
      <c r="J26" s="24"/>
    </row>
    <row r="27" spans="1:10" ht="15.75" thickBot="1" x14ac:dyDescent="0.3">
      <c r="A27" s="71">
        <v>25</v>
      </c>
      <c r="B27" s="71" t="s">
        <v>108</v>
      </c>
      <c r="H27" s="71" t="s">
        <v>108</v>
      </c>
      <c r="I27">
        <v>2</v>
      </c>
      <c r="J27" s="24"/>
    </row>
    <row r="28" spans="1:10" ht="15.75" thickBot="1" x14ac:dyDescent="0.3">
      <c r="A28" s="72">
        <v>26</v>
      </c>
      <c r="B28" s="72" t="s">
        <v>119</v>
      </c>
      <c r="C28" s="71" t="s">
        <v>108</v>
      </c>
      <c r="J28" s="24"/>
    </row>
    <row r="29" spans="1:10" x14ac:dyDescent="0.25">
      <c r="A29" s="71">
        <v>27</v>
      </c>
      <c r="B29" s="71" t="s">
        <v>57</v>
      </c>
      <c r="E29" s="71" t="s">
        <v>108</v>
      </c>
      <c r="J29" s="24"/>
    </row>
    <row r="30" spans="1:10" ht="15.75" thickBot="1" x14ac:dyDescent="0.3">
      <c r="A30" s="72">
        <v>28</v>
      </c>
      <c r="B30" s="72" t="s">
        <v>68</v>
      </c>
      <c r="C30" s="72" t="s">
        <v>68</v>
      </c>
      <c r="J30" s="24"/>
    </row>
    <row r="31" spans="1:10" x14ac:dyDescent="0.25">
      <c r="A31" s="71">
        <v>29</v>
      </c>
      <c r="B31" s="71" t="s">
        <v>49</v>
      </c>
      <c r="F31" s="71" t="s">
        <v>108</v>
      </c>
      <c r="J31" s="24"/>
    </row>
    <row r="32" spans="1:10" ht="15.75" thickBot="1" x14ac:dyDescent="0.3">
      <c r="A32" s="72">
        <v>30</v>
      </c>
      <c r="B32" s="104" t="s">
        <v>58</v>
      </c>
      <c r="C32" s="27" t="s">
        <v>49</v>
      </c>
      <c r="J32" s="24"/>
    </row>
    <row r="33" spans="1:10" x14ac:dyDescent="0.25">
      <c r="A33" s="71">
        <v>31</v>
      </c>
      <c r="B33" s="71" t="s">
        <v>127</v>
      </c>
      <c r="E33" s="41" t="s">
        <v>49</v>
      </c>
      <c r="J33" s="24"/>
    </row>
    <row r="34" spans="1:10" ht="15.75" thickBot="1" x14ac:dyDescent="0.3">
      <c r="A34" s="72">
        <v>32</v>
      </c>
      <c r="B34" s="72" t="s">
        <v>122</v>
      </c>
      <c r="C34" s="48" t="s">
        <v>122</v>
      </c>
      <c r="J34" s="24"/>
    </row>
    <row r="35" spans="1:10" x14ac:dyDescent="0.25">
      <c r="A35" s="71">
        <v>33</v>
      </c>
      <c r="B35" s="71" t="s">
        <v>90</v>
      </c>
      <c r="J35" s="24"/>
    </row>
    <row r="36" spans="1:10" ht="15.75" thickBot="1" x14ac:dyDescent="0.3">
      <c r="A36" s="72"/>
      <c r="B36" s="72"/>
      <c r="J36" s="24"/>
    </row>
  </sheetData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view="pageBreakPreview" zoomScaleNormal="100" zoomScaleSheetLayoutView="100" workbookViewId="0">
      <selection activeCell="A3" sqref="A3:A18"/>
    </sheetView>
  </sheetViews>
  <sheetFormatPr defaultRowHeight="15" x14ac:dyDescent="0.25"/>
  <cols>
    <col min="1" max="1" width="20.7109375" customWidth="1"/>
    <col min="2" max="7" width="8.140625" customWidth="1"/>
    <col min="10" max="10" width="16.28515625" bestFit="1" customWidth="1"/>
  </cols>
  <sheetData>
    <row r="1" spans="1:12" ht="14.45" customHeight="1" x14ac:dyDescent="0.25">
      <c r="A1" s="38" t="s">
        <v>130</v>
      </c>
    </row>
    <row r="2" spans="1:12" ht="18.75" x14ac:dyDescent="0.25">
      <c r="A2" s="38"/>
      <c r="B2" s="30"/>
      <c r="C2" s="30">
        <v>1</v>
      </c>
      <c r="D2" s="29">
        <v>2</v>
      </c>
      <c r="E2" s="36">
        <v>3</v>
      </c>
      <c r="F2" s="35">
        <v>4</v>
      </c>
      <c r="G2" s="36">
        <v>5</v>
      </c>
      <c r="H2" s="61">
        <v>6</v>
      </c>
      <c r="I2" s="61">
        <v>7</v>
      </c>
      <c r="J2" s="24" t="s">
        <v>26</v>
      </c>
      <c r="K2" s="24" t="s">
        <v>27</v>
      </c>
      <c r="L2" s="24" t="s">
        <v>28</v>
      </c>
    </row>
    <row r="3" spans="1:12" x14ac:dyDescent="0.25">
      <c r="A3" t="s">
        <v>73</v>
      </c>
      <c r="B3" s="29">
        <v>1</v>
      </c>
      <c r="C3" s="51">
        <v>1</v>
      </c>
      <c r="D3" s="51">
        <v>4</v>
      </c>
      <c r="E3" s="51">
        <v>11</v>
      </c>
      <c r="F3" s="51">
        <v>0</v>
      </c>
      <c r="G3" s="51">
        <v>4</v>
      </c>
      <c r="H3" s="51">
        <v>8</v>
      </c>
      <c r="I3" s="51">
        <v>0</v>
      </c>
      <c r="J3" s="24">
        <f>SUM(C3:I3)</f>
        <v>28</v>
      </c>
      <c r="K3" s="24"/>
      <c r="L3" s="25">
        <f>J3/MAX($J$2:$J$15)</f>
        <v>0.46666666666666667</v>
      </c>
    </row>
    <row r="4" spans="1:12" x14ac:dyDescent="0.25">
      <c r="A4" t="s">
        <v>113</v>
      </c>
      <c r="B4" s="29">
        <v>2</v>
      </c>
      <c r="C4" s="51">
        <v>3</v>
      </c>
      <c r="D4" s="51">
        <v>0</v>
      </c>
      <c r="E4" s="51">
        <v>6</v>
      </c>
      <c r="F4" s="51">
        <v>3</v>
      </c>
      <c r="G4" s="51">
        <v>9</v>
      </c>
      <c r="H4" s="51">
        <v>5</v>
      </c>
      <c r="I4" s="51">
        <v>0</v>
      </c>
      <c r="J4" s="24">
        <f t="shared" ref="J4:J18" si="0">SUM(C4:I4)</f>
        <v>26</v>
      </c>
      <c r="K4" s="24"/>
      <c r="L4" s="25">
        <f t="shared" ref="L4:L18" si="1">J4/MAX($J$2:$J$15)</f>
        <v>0.43333333333333335</v>
      </c>
    </row>
    <row r="5" spans="1:12" x14ac:dyDescent="0.25">
      <c r="A5" s="88" t="s">
        <v>94</v>
      </c>
      <c r="B5" s="29">
        <v>3</v>
      </c>
      <c r="C5" s="51">
        <v>9</v>
      </c>
      <c r="D5" s="51">
        <v>8</v>
      </c>
      <c r="E5" s="51">
        <v>13</v>
      </c>
      <c r="F5" s="51">
        <v>4</v>
      </c>
      <c r="G5" s="51">
        <v>8</v>
      </c>
      <c r="H5" s="51">
        <v>8</v>
      </c>
      <c r="I5" s="51">
        <v>10</v>
      </c>
      <c r="J5" s="24">
        <f t="shared" si="0"/>
        <v>60</v>
      </c>
      <c r="K5" s="100">
        <v>1</v>
      </c>
      <c r="L5" s="25">
        <f t="shared" si="1"/>
        <v>1</v>
      </c>
    </row>
    <row r="6" spans="1:12" x14ac:dyDescent="0.25">
      <c r="A6" t="s">
        <v>52</v>
      </c>
      <c r="B6" s="29">
        <v>4</v>
      </c>
      <c r="C6" s="51">
        <v>10</v>
      </c>
      <c r="D6" s="51">
        <v>2</v>
      </c>
      <c r="E6" s="51">
        <v>5</v>
      </c>
      <c r="F6" s="51">
        <v>3</v>
      </c>
      <c r="G6" s="51">
        <v>5</v>
      </c>
      <c r="H6" s="51">
        <v>10</v>
      </c>
      <c r="I6" s="51">
        <v>8</v>
      </c>
      <c r="J6" s="24">
        <f t="shared" si="0"/>
        <v>43</v>
      </c>
      <c r="K6" s="24"/>
      <c r="L6" s="25">
        <f t="shared" si="1"/>
        <v>0.71666666666666667</v>
      </c>
    </row>
    <row r="7" spans="1:12" x14ac:dyDescent="0.25">
      <c r="A7" t="s">
        <v>50</v>
      </c>
      <c r="B7" s="29">
        <v>1</v>
      </c>
      <c r="C7" s="51">
        <v>9</v>
      </c>
      <c r="D7" s="51">
        <v>8</v>
      </c>
      <c r="E7" s="51">
        <v>5</v>
      </c>
      <c r="F7" s="51">
        <v>5</v>
      </c>
      <c r="G7" s="51">
        <v>4</v>
      </c>
      <c r="H7" s="51">
        <v>4</v>
      </c>
      <c r="I7" s="51">
        <v>6</v>
      </c>
      <c r="J7" s="24">
        <f t="shared" si="0"/>
        <v>41</v>
      </c>
      <c r="K7" s="24"/>
      <c r="L7" s="25">
        <f t="shared" si="1"/>
        <v>0.68333333333333335</v>
      </c>
    </row>
    <row r="8" spans="1:12" x14ac:dyDescent="0.25">
      <c r="A8" s="89" t="s">
        <v>98</v>
      </c>
      <c r="B8" s="29">
        <v>2</v>
      </c>
      <c r="C8" s="51">
        <v>8</v>
      </c>
      <c r="D8" s="51">
        <v>4</v>
      </c>
      <c r="E8" s="51">
        <v>11</v>
      </c>
      <c r="F8" s="51">
        <v>8</v>
      </c>
      <c r="G8" s="51">
        <v>10</v>
      </c>
      <c r="H8" s="51">
        <v>7</v>
      </c>
      <c r="I8" s="51">
        <v>3</v>
      </c>
      <c r="J8" s="24">
        <f t="shared" si="0"/>
        <v>51</v>
      </c>
      <c r="K8" s="101">
        <v>2</v>
      </c>
      <c r="L8" s="25">
        <f t="shared" si="1"/>
        <v>0.85</v>
      </c>
    </row>
    <row r="9" spans="1:12" x14ac:dyDescent="0.25">
      <c r="A9" t="s">
        <v>88</v>
      </c>
      <c r="B9" s="29">
        <v>3</v>
      </c>
      <c r="C9" s="51">
        <v>2</v>
      </c>
      <c r="D9" s="51">
        <v>4</v>
      </c>
      <c r="E9" s="51">
        <v>0</v>
      </c>
      <c r="F9" s="51">
        <v>5</v>
      </c>
      <c r="G9" s="51">
        <v>0</v>
      </c>
      <c r="H9" s="51">
        <v>0</v>
      </c>
      <c r="I9" s="51">
        <v>6</v>
      </c>
      <c r="J9" s="24">
        <f t="shared" si="0"/>
        <v>17</v>
      </c>
      <c r="K9" s="24"/>
      <c r="L9" s="25">
        <f t="shared" si="1"/>
        <v>0.28333333333333333</v>
      </c>
    </row>
    <row r="10" spans="1:12" x14ac:dyDescent="0.25">
      <c r="A10" t="s">
        <v>59</v>
      </c>
      <c r="B10" s="29">
        <v>4</v>
      </c>
      <c r="C10" s="51">
        <v>0</v>
      </c>
      <c r="D10" s="51">
        <v>5</v>
      </c>
      <c r="E10" s="51">
        <v>0</v>
      </c>
      <c r="F10" s="51">
        <v>4</v>
      </c>
      <c r="G10" s="51">
        <v>0</v>
      </c>
      <c r="H10" s="51">
        <v>9</v>
      </c>
      <c r="I10" s="51">
        <v>0</v>
      </c>
      <c r="J10" s="24">
        <f t="shared" si="0"/>
        <v>18</v>
      </c>
      <c r="K10" s="24"/>
      <c r="L10" s="25">
        <f t="shared" si="1"/>
        <v>0.3</v>
      </c>
    </row>
    <row r="11" spans="1:12" x14ac:dyDescent="0.25">
      <c r="A11" t="s">
        <v>79</v>
      </c>
      <c r="B11" s="29">
        <v>1</v>
      </c>
      <c r="C11" s="51">
        <v>7</v>
      </c>
      <c r="D11" s="51">
        <v>3</v>
      </c>
      <c r="E11" s="51">
        <v>9</v>
      </c>
      <c r="F11" s="51">
        <v>8</v>
      </c>
      <c r="G11" s="51">
        <v>5</v>
      </c>
      <c r="H11" s="51">
        <v>2</v>
      </c>
      <c r="I11" s="51">
        <v>3</v>
      </c>
      <c r="J11" s="24">
        <f t="shared" si="0"/>
        <v>37</v>
      </c>
      <c r="K11" s="24"/>
      <c r="L11" s="25">
        <f t="shared" si="1"/>
        <v>0.6166666666666667</v>
      </c>
    </row>
    <row r="12" spans="1:12" x14ac:dyDescent="0.25">
      <c r="A12" s="156" t="s">
        <v>44</v>
      </c>
      <c r="B12" s="29">
        <v>2</v>
      </c>
      <c r="C12" s="51">
        <v>8</v>
      </c>
      <c r="D12" s="51">
        <v>8</v>
      </c>
      <c r="E12" s="51">
        <v>3</v>
      </c>
      <c r="F12" s="51">
        <v>0</v>
      </c>
      <c r="G12" s="51">
        <v>5</v>
      </c>
      <c r="H12" s="51">
        <v>9</v>
      </c>
      <c r="I12" s="51">
        <v>12</v>
      </c>
      <c r="J12" s="24">
        <f t="shared" si="0"/>
        <v>45</v>
      </c>
      <c r="K12" s="106">
        <v>3</v>
      </c>
      <c r="L12" s="25">
        <f t="shared" si="1"/>
        <v>0.75</v>
      </c>
    </row>
    <row r="13" spans="1:12" x14ac:dyDescent="0.25">
      <c r="A13" t="s">
        <v>124</v>
      </c>
      <c r="B13" s="29">
        <v>3</v>
      </c>
      <c r="C13" s="51">
        <v>0</v>
      </c>
      <c r="D13" s="51">
        <v>4</v>
      </c>
      <c r="E13" s="51">
        <v>0</v>
      </c>
      <c r="F13" s="51">
        <v>0</v>
      </c>
      <c r="G13" s="51">
        <v>0</v>
      </c>
      <c r="H13" s="51">
        <v>4</v>
      </c>
      <c r="I13" s="51">
        <v>5</v>
      </c>
      <c r="J13" s="24">
        <f t="shared" si="0"/>
        <v>13</v>
      </c>
      <c r="K13" s="24"/>
      <c r="L13" s="25">
        <f t="shared" si="1"/>
        <v>0.21666666666666667</v>
      </c>
    </row>
    <row r="14" spans="1:12" x14ac:dyDescent="0.25">
      <c r="A14" s="24" t="s">
        <v>123</v>
      </c>
      <c r="B14" s="29">
        <v>4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24">
        <f t="shared" si="0"/>
        <v>0</v>
      </c>
      <c r="K14" s="24"/>
      <c r="L14" s="25">
        <f t="shared" si="1"/>
        <v>0</v>
      </c>
    </row>
    <row r="15" spans="1:12" x14ac:dyDescent="0.25">
      <c r="A15" s="157" t="s">
        <v>116</v>
      </c>
      <c r="C15" s="52">
        <v>8</v>
      </c>
      <c r="D15" s="52">
        <v>0</v>
      </c>
      <c r="E15" s="52">
        <v>2</v>
      </c>
      <c r="F15" s="52">
        <v>4</v>
      </c>
      <c r="G15" s="52">
        <v>2</v>
      </c>
      <c r="H15" s="52">
        <v>5</v>
      </c>
      <c r="I15" s="52">
        <v>0</v>
      </c>
      <c r="J15" s="37">
        <f t="shared" si="0"/>
        <v>21</v>
      </c>
      <c r="L15" s="25">
        <f t="shared" si="1"/>
        <v>0.35</v>
      </c>
    </row>
    <row r="16" spans="1:12" x14ac:dyDescent="0.25">
      <c r="A16" s="157" t="s">
        <v>120</v>
      </c>
      <c r="C16" s="52">
        <v>1</v>
      </c>
      <c r="D16" s="52">
        <v>6</v>
      </c>
      <c r="E16" s="52">
        <v>0</v>
      </c>
      <c r="F16" s="52">
        <v>5</v>
      </c>
      <c r="G16" s="52">
        <v>4</v>
      </c>
      <c r="H16" s="52">
        <v>4</v>
      </c>
      <c r="I16" s="52">
        <v>2</v>
      </c>
      <c r="J16" s="37">
        <f t="shared" si="0"/>
        <v>22</v>
      </c>
      <c r="L16" s="158">
        <f t="shared" si="1"/>
        <v>0.36666666666666664</v>
      </c>
    </row>
    <row r="17" spans="1:13" x14ac:dyDescent="0.25">
      <c r="A17" s="157" t="s">
        <v>128</v>
      </c>
      <c r="C17" s="52">
        <v>8</v>
      </c>
      <c r="D17" s="52">
        <v>0</v>
      </c>
      <c r="E17" s="52">
        <v>2</v>
      </c>
      <c r="F17" s="52">
        <v>5</v>
      </c>
      <c r="G17" s="52">
        <v>4</v>
      </c>
      <c r="H17" s="52">
        <v>0</v>
      </c>
      <c r="I17" s="52">
        <v>4</v>
      </c>
      <c r="J17" s="37">
        <f t="shared" si="0"/>
        <v>23</v>
      </c>
      <c r="L17" s="158">
        <f t="shared" si="1"/>
        <v>0.38333333333333336</v>
      </c>
    </row>
    <row r="18" spans="1:13" x14ac:dyDescent="0.25">
      <c r="A18" s="157" t="s">
        <v>112</v>
      </c>
      <c r="C18" s="52">
        <v>0</v>
      </c>
      <c r="D18" s="52">
        <v>5</v>
      </c>
      <c r="E18" s="52">
        <v>0</v>
      </c>
      <c r="F18" s="52">
        <v>0</v>
      </c>
      <c r="G18" s="52">
        <v>3</v>
      </c>
      <c r="H18" s="52">
        <v>5</v>
      </c>
      <c r="I18" s="52">
        <v>0</v>
      </c>
      <c r="J18" s="37">
        <f t="shared" si="0"/>
        <v>13</v>
      </c>
      <c r="L18" s="158">
        <f t="shared" si="1"/>
        <v>0.21666666666666667</v>
      </c>
    </row>
    <row r="19" spans="1:13" ht="18.75" x14ac:dyDescent="0.25">
      <c r="A19" s="38" t="s">
        <v>131</v>
      </c>
      <c r="C19" s="40"/>
      <c r="D19" s="40"/>
      <c r="E19" s="40"/>
      <c r="F19" s="40"/>
      <c r="G19" s="40"/>
      <c r="H19" s="40"/>
      <c r="I19" s="40"/>
    </row>
    <row r="20" spans="1:13" ht="18.75" x14ac:dyDescent="0.25">
      <c r="A20" s="38"/>
      <c r="B20" s="30"/>
      <c r="C20" s="36">
        <v>1</v>
      </c>
      <c r="D20" s="35">
        <v>2</v>
      </c>
      <c r="E20" s="35">
        <v>3</v>
      </c>
      <c r="F20" s="35">
        <v>4</v>
      </c>
      <c r="G20" s="35">
        <v>5</v>
      </c>
      <c r="H20" s="60">
        <v>6</v>
      </c>
      <c r="I20" s="60">
        <v>7</v>
      </c>
      <c r="J20" s="24" t="s">
        <v>26</v>
      </c>
      <c r="K20" s="24" t="s">
        <v>27</v>
      </c>
      <c r="L20" s="24" t="s">
        <v>28</v>
      </c>
    </row>
    <row r="21" spans="1:13" x14ac:dyDescent="0.25">
      <c r="A21" s="49" t="s">
        <v>73</v>
      </c>
      <c r="B21" s="29">
        <v>1</v>
      </c>
      <c r="C21" s="51">
        <v>6</v>
      </c>
      <c r="D21" s="51">
        <v>0</v>
      </c>
      <c r="E21" s="51">
        <v>0</v>
      </c>
      <c r="F21" s="51">
        <v>0</v>
      </c>
      <c r="G21" s="51">
        <v>8</v>
      </c>
      <c r="H21" s="51">
        <v>3</v>
      </c>
      <c r="I21" s="51">
        <v>0</v>
      </c>
      <c r="J21" s="10">
        <f>SUM(C21:I21)</f>
        <v>17</v>
      </c>
      <c r="K21" s="54"/>
      <c r="L21" s="53">
        <f>J21/MAX($J$21:$J$36)</f>
        <v>0.30909090909090908</v>
      </c>
    </row>
    <row r="22" spans="1:13" x14ac:dyDescent="0.25">
      <c r="A22" s="49" t="s">
        <v>113</v>
      </c>
      <c r="B22" s="29">
        <v>2</v>
      </c>
      <c r="C22" s="51">
        <v>5</v>
      </c>
      <c r="D22" s="51">
        <v>3</v>
      </c>
      <c r="E22" s="51">
        <v>8</v>
      </c>
      <c r="F22" s="51">
        <v>0</v>
      </c>
      <c r="G22" s="51">
        <v>0</v>
      </c>
      <c r="H22" s="51">
        <v>4</v>
      </c>
      <c r="I22" s="51">
        <v>8</v>
      </c>
      <c r="J22" s="10">
        <f t="shared" ref="J22:J36" si="2">SUM(C22:I22)</f>
        <v>28</v>
      </c>
      <c r="K22" s="54"/>
      <c r="L22" s="53">
        <f t="shared" ref="L22:L36" si="3">J22/MAX($J$21:$J$36)</f>
        <v>0.50909090909090904</v>
      </c>
    </row>
    <row r="23" spans="1:13" x14ac:dyDescent="0.25">
      <c r="A23" s="89" t="s">
        <v>94</v>
      </c>
      <c r="B23" s="29">
        <v>3</v>
      </c>
      <c r="C23" s="51">
        <v>14</v>
      </c>
      <c r="D23" s="51">
        <v>5</v>
      </c>
      <c r="E23" s="51">
        <v>1</v>
      </c>
      <c r="F23" s="51">
        <v>9</v>
      </c>
      <c r="G23" s="51">
        <v>9</v>
      </c>
      <c r="H23" s="51">
        <v>4</v>
      </c>
      <c r="I23" s="51">
        <v>3</v>
      </c>
      <c r="J23" s="10">
        <f t="shared" si="2"/>
        <v>45</v>
      </c>
      <c r="K23" s="183">
        <v>2</v>
      </c>
      <c r="L23" s="86">
        <f t="shared" si="3"/>
        <v>0.81818181818181823</v>
      </c>
    </row>
    <row r="24" spans="1:13" x14ac:dyDescent="0.25">
      <c r="A24" s="49" t="s">
        <v>52</v>
      </c>
      <c r="B24" s="29">
        <v>4</v>
      </c>
      <c r="C24" s="51">
        <v>4</v>
      </c>
      <c r="D24" s="51">
        <v>4</v>
      </c>
      <c r="E24" s="51">
        <v>4</v>
      </c>
      <c r="F24" s="51">
        <v>5</v>
      </c>
      <c r="G24" s="51">
        <v>0</v>
      </c>
      <c r="H24" s="51">
        <v>4</v>
      </c>
      <c r="I24" s="51">
        <v>0</v>
      </c>
      <c r="J24" s="10">
        <f t="shared" si="2"/>
        <v>21</v>
      </c>
      <c r="K24" s="54"/>
      <c r="L24" s="53">
        <f t="shared" si="3"/>
        <v>0.38181818181818183</v>
      </c>
    </row>
    <row r="25" spans="1:13" x14ac:dyDescent="0.25">
      <c r="A25" s="49" t="s">
        <v>50</v>
      </c>
      <c r="B25" s="29">
        <v>1</v>
      </c>
      <c r="C25" s="51">
        <v>0</v>
      </c>
      <c r="D25" s="51">
        <v>5</v>
      </c>
      <c r="E25" s="51">
        <v>2</v>
      </c>
      <c r="F25" s="51">
        <v>7</v>
      </c>
      <c r="G25" s="51">
        <v>7</v>
      </c>
      <c r="H25" s="51">
        <v>3</v>
      </c>
      <c r="I25" s="51">
        <v>5</v>
      </c>
      <c r="J25" s="10">
        <f t="shared" si="2"/>
        <v>29</v>
      </c>
      <c r="K25" s="54"/>
      <c r="L25" s="53">
        <f t="shared" si="3"/>
        <v>0.52727272727272723</v>
      </c>
    </row>
    <row r="26" spans="1:13" x14ac:dyDescent="0.25">
      <c r="A26" s="171" t="s">
        <v>98</v>
      </c>
      <c r="B26" s="29">
        <v>2</v>
      </c>
      <c r="C26" s="51">
        <v>9</v>
      </c>
      <c r="D26" s="51">
        <v>2</v>
      </c>
      <c r="E26" s="51">
        <v>4</v>
      </c>
      <c r="F26" s="51">
        <v>5</v>
      </c>
      <c r="G26" s="51">
        <v>0</v>
      </c>
      <c r="H26" s="51">
        <v>5</v>
      </c>
      <c r="I26" s="51">
        <v>3</v>
      </c>
      <c r="J26" s="10">
        <f t="shared" si="2"/>
        <v>28</v>
      </c>
      <c r="K26" s="54"/>
      <c r="L26" s="53">
        <f t="shared" si="3"/>
        <v>0.50909090909090904</v>
      </c>
    </row>
    <row r="27" spans="1:13" x14ac:dyDescent="0.25">
      <c r="A27" s="156" t="s">
        <v>88</v>
      </c>
      <c r="B27" s="29">
        <v>3</v>
      </c>
      <c r="C27" s="51">
        <v>9</v>
      </c>
      <c r="D27" s="51">
        <v>4</v>
      </c>
      <c r="E27" s="51">
        <v>4</v>
      </c>
      <c r="F27" s="51">
        <v>1</v>
      </c>
      <c r="G27" s="51">
        <v>4</v>
      </c>
      <c r="H27" s="51">
        <v>7</v>
      </c>
      <c r="I27" s="51">
        <v>1</v>
      </c>
      <c r="J27" s="10">
        <f t="shared" si="2"/>
        <v>30</v>
      </c>
      <c r="K27" s="181">
        <v>3</v>
      </c>
      <c r="L27" s="177">
        <f t="shared" si="3"/>
        <v>0.54545454545454541</v>
      </c>
    </row>
    <row r="28" spans="1:13" x14ac:dyDescent="0.25">
      <c r="A28" s="49" t="s">
        <v>59</v>
      </c>
      <c r="B28" s="29">
        <v>4</v>
      </c>
      <c r="C28" s="51">
        <v>1</v>
      </c>
      <c r="D28" s="51">
        <v>0</v>
      </c>
      <c r="E28" s="51">
        <v>0</v>
      </c>
      <c r="F28" s="51">
        <v>2</v>
      </c>
      <c r="G28" s="51">
        <v>2</v>
      </c>
      <c r="H28" s="51">
        <v>10</v>
      </c>
      <c r="I28" s="51">
        <v>1</v>
      </c>
      <c r="J28" s="10">
        <f t="shared" si="2"/>
        <v>16</v>
      </c>
      <c r="K28" s="54"/>
      <c r="L28" s="53">
        <f t="shared" si="3"/>
        <v>0.29090909090909089</v>
      </c>
    </row>
    <row r="29" spans="1:13" x14ac:dyDescent="0.25">
      <c r="A29" s="49" t="s">
        <v>79</v>
      </c>
      <c r="B29" s="29">
        <v>1</v>
      </c>
      <c r="C29" s="51">
        <v>6</v>
      </c>
      <c r="D29" s="51">
        <v>1</v>
      </c>
      <c r="E29" s="51">
        <v>4</v>
      </c>
      <c r="F29" s="51">
        <v>0</v>
      </c>
      <c r="G29" s="51">
        <v>4</v>
      </c>
      <c r="H29" s="51">
        <v>6</v>
      </c>
      <c r="I29" s="51">
        <v>5</v>
      </c>
      <c r="J29" s="10">
        <f t="shared" si="2"/>
        <v>26</v>
      </c>
      <c r="K29" s="54"/>
      <c r="L29" s="53">
        <f t="shared" si="3"/>
        <v>0.47272727272727272</v>
      </c>
    </row>
    <row r="30" spans="1:13" x14ac:dyDescent="0.25">
      <c r="A30" s="88" t="s">
        <v>44</v>
      </c>
      <c r="B30" s="29">
        <v>2</v>
      </c>
      <c r="C30" s="51">
        <v>5</v>
      </c>
      <c r="D30" s="51">
        <v>0</v>
      </c>
      <c r="E30" s="51">
        <v>13</v>
      </c>
      <c r="F30" s="51">
        <v>12</v>
      </c>
      <c r="G30" s="51">
        <v>8</v>
      </c>
      <c r="H30" s="51">
        <v>8</v>
      </c>
      <c r="I30" s="51">
        <v>9</v>
      </c>
      <c r="J30" s="10">
        <f t="shared" si="2"/>
        <v>55</v>
      </c>
      <c r="K30" s="182">
        <v>1</v>
      </c>
      <c r="L30" s="87">
        <f t="shared" si="3"/>
        <v>1</v>
      </c>
    </row>
    <row r="31" spans="1:13" x14ac:dyDescent="0.25">
      <c r="A31" s="49" t="s">
        <v>124</v>
      </c>
      <c r="B31" s="55">
        <v>3</v>
      </c>
      <c r="C31" s="172">
        <v>2</v>
      </c>
      <c r="D31" s="172">
        <v>0</v>
      </c>
      <c r="E31" s="172">
        <v>5</v>
      </c>
      <c r="F31" s="172">
        <v>3</v>
      </c>
      <c r="G31" s="172">
        <v>4</v>
      </c>
      <c r="H31" s="172">
        <v>5</v>
      </c>
      <c r="I31" s="172">
        <v>6</v>
      </c>
      <c r="J31" s="173">
        <f t="shared" si="2"/>
        <v>25</v>
      </c>
      <c r="K31" s="174"/>
      <c r="L31" s="53">
        <f t="shared" si="3"/>
        <v>0.45454545454545453</v>
      </c>
    </row>
    <row r="32" spans="1:13" x14ac:dyDescent="0.25">
      <c r="A32" s="41" t="s">
        <v>123</v>
      </c>
      <c r="B32" s="24"/>
      <c r="C32" s="24">
        <v>0</v>
      </c>
      <c r="D32" s="24">
        <v>0</v>
      </c>
      <c r="E32" s="24">
        <v>2</v>
      </c>
      <c r="F32" s="24">
        <v>1</v>
      </c>
      <c r="G32" s="24">
        <v>0</v>
      </c>
      <c r="H32" s="24">
        <v>0</v>
      </c>
      <c r="I32" s="24">
        <v>0</v>
      </c>
      <c r="J32" s="173">
        <f t="shared" si="2"/>
        <v>3</v>
      </c>
      <c r="K32" s="24"/>
      <c r="L32" s="53">
        <f t="shared" si="3"/>
        <v>5.4545454545454543E-2</v>
      </c>
      <c r="M32" s="24"/>
    </row>
    <row r="33" spans="1:13" x14ac:dyDescent="0.25">
      <c r="A33" s="170" t="s">
        <v>116</v>
      </c>
      <c r="B33" s="24"/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1</v>
      </c>
      <c r="I33" s="24">
        <v>0</v>
      </c>
      <c r="J33" s="173">
        <f t="shared" si="2"/>
        <v>1</v>
      </c>
      <c r="K33" s="24"/>
      <c r="L33" s="53">
        <f t="shared" si="3"/>
        <v>1.8181818181818181E-2</v>
      </c>
      <c r="M33" s="24"/>
    </row>
    <row r="34" spans="1:13" x14ac:dyDescent="0.25">
      <c r="A34" s="170" t="s">
        <v>120</v>
      </c>
      <c r="B34" s="24"/>
      <c r="C34" s="24">
        <v>0</v>
      </c>
      <c r="D34" s="24">
        <v>1</v>
      </c>
      <c r="E34" s="24">
        <v>0</v>
      </c>
      <c r="F34" s="24">
        <v>3</v>
      </c>
      <c r="G34" s="24">
        <v>0</v>
      </c>
      <c r="H34" s="24">
        <v>7</v>
      </c>
      <c r="I34" s="24">
        <v>0</v>
      </c>
      <c r="J34" s="173">
        <f t="shared" si="2"/>
        <v>11</v>
      </c>
      <c r="K34" s="24"/>
      <c r="L34" s="53">
        <f t="shared" si="3"/>
        <v>0.2</v>
      </c>
      <c r="M34" s="24"/>
    </row>
    <row r="35" spans="1:13" x14ac:dyDescent="0.25">
      <c r="A35" s="170" t="s">
        <v>128</v>
      </c>
      <c r="B35" s="24"/>
      <c r="C35" s="24">
        <v>0</v>
      </c>
      <c r="D35" s="24">
        <v>5</v>
      </c>
      <c r="E35" s="24">
        <v>2</v>
      </c>
      <c r="F35" s="24">
        <v>0</v>
      </c>
      <c r="G35" s="24">
        <v>0</v>
      </c>
      <c r="H35" s="24">
        <v>0</v>
      </c>
      <c r="I35" s="24">
        <v>4</v>
      </c>
      <c r="J35" s="173">
        <f t="shared" si="2"/>
        <v>11</v>
      </c>
      <c r="K35" s="24"/>
      <c r="L35" s="53">
        <f t="shared" si="3"/>
        <v>0.2</v>
      </c>
      <c r="M35" s="24"/>
    </row>
    <row r="36" spans="1:13" x14ac:dyDescent="0.25">
      <c r="A36" s="170" t="s">
        <v>112</v>
      </c>
      <c r="B36" s="24"/>
      <c r="C36" s="24">
        <v>0</v>
      </c>
      <c r="D36" s="24">
        <v>0</v>
      </c>
      <c r="E36" s="24">
        <v>0</v>
      </c>
      <c r="F36" s="24">
        <v>1</v>
      </c>
      <c r="G36" s="24">
        <v>0</v>
      </c>
      <c r="H36" s="24">
        <v>0</v>
      </c>
      <c r="I36" s="24">
        <v>3</v>
      </c>
      <c r="J36" s="173">
        <f t="shared" si="2"/>
        <v>4</v>
      </c>
      <c r="K36" s="24"/>
      <c r="L36" s="53">
        <f t="shared" si="3"/>
        <v>7.2727272727272724E-2</v>
      </c>
      <c r="M36" s="24"/>
    </row>
    <row r="55" ht="14.45" customHeight="1" x14ac:dyDescent="0.25"/>
    <row r="56" ht="14.45" customHeight="1" x14ac:dyDescent="0.25"/>
    <row r="57" ht="14.45" customHeight="1" x14ac:dyDescent="0.25"/>
  </sheetData>
  <sortState ref="M4:O16">
    <sortCondition ref="O4:O16"/>
  </sortState>
  <pageMargins left="0.19685039370078741" right="0.19685039370078741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BreakPreview" topLeftCell="A10" zoomScaleNormal="100" zoomScaleSheetLayoutView="100" workbookViewId="0">
      <selection activeCell="A35" sqref="A35:A64"/>
    </sheetView>
  </sheetViews>
  <sheetFormatPr defaultRowHeight="15" x14ac:dyDescent="0.25"/>
  <cols>
    <col min="1" max="1" width="20.7109375" customWidth="1"/>
    <col min="2" max="7" width="8.140625" customWidth="1"/>
    <col min="10" max="10" width="16.28515625" bestFit="1" customWidth="1"/>
  </cols>
  <sheetData>
    <row r="1" spans="1:12" ht="14.45" customHeight="1" x14ac:dyDescent="0.25">
      <c r="A1" s="38" t="s">
        <v>132</v>
      </c>
    </row>
    <row r="2" spans="1:12" ht="18.75" x14ac:dyDescent="0.25">
      <c r="A2" s="38"/>
      <c r="B2" s="61"/>
      <c r="C2" s="61">
        <v>1</v>
      </c>
      <c r="D2" s="60">
        <v>2</v>
      </c>
      <c r="E2" s="61">
        <v>3</v>
      </c>
      <c r="F2" s="60">
        <v>4</v>
      </c>
      <c r="G2" s="61">
        <v>5</v>
      </c>
      <c r="H2" s="61">
        <v>6</v>
      </c>
      <c r="I2" s="61">
        <v>7</v>
      </c>
      <c r="J2" s="24" t="s">
        <v>26</v>
      </c>
      <c r="K2" s="24" t="s">
        <v>27</v>
      </c>
      <c r="L2" s="24" t="s">
        <v>28</v>
      </c>
    </row>
    <row r="3" spans="1:12" x14ac:dyDescent="0.25">
      <c r="A3" s="89" t="s">
        <v>108</v>
      </c>
      <c r="B3" s="60"/>
      <c r="C3" s="51">
        <v>15</v>
      </c>
      <c r="D3" s="51">
        <v>6</v>
      </c>
      <c r="E3" s="51">
        <v>9</v>
      </c>
      <c r="F3" s="51">
        <v>8</v>
      </c>
      <c r="G3" s="51">
        <v>9</v>
      </c>
      <c r="H3" s="51">
        <v>7</v>
      </c>
      <c r="I3" s="51">
        <v>11</v>
      </c>
      <c r="J3" s="24">
        <f t="shared" ref="J3:J13" si="0">SUM(C3:I3)</f>
        <v>65</v>
      </c>
      <c r="K3" s="101">
        <v>2</v>
      </c>
      <c r="L3" s="86">
        <f>J3/MAX($J$2:$J$32)</f>
        <v>0.82278481012658233</v>
      </c>
    </row>
    <row r="4" spans="1:12" x14ac:dyDescent="0.25">
      <c r="A4" t="s">
        <v>114</v>
      </c>
      <c r="B4" s="60"/>
      <c r="C4" s="51">
        <v>13</v>
      </c>
      <c r="D4" s="51">
        <v>7</v>
      </c>
      <c r="E4" s="51">
        <v>9</v>
      </c>
      <c r="F4" s="51">
        <v>9</v>
      </c>
      <c r="G4" s="51">
        <v>12</v>
      </c>
      <c r="H4" s="51">
        <v>9</v>
      </c>
      <c r="I4" s="51">
        <v>0</v>
      </c>
      <c r="J4" s="24">
        <f t="shared" si="0"/>
        <v>59</v>
      </c>
      <c r="K4" s="24"/>
      <c r="L4" s="25">
        <f t="shared" ref="L4:L32" si="1">J4/MAX($J$2:$J$32)</f>
        <v>0.74683544303797467</v>
      </c>
    </row>
    <row r="5" spans="1:12" x14ac:dyDescent="0.25">
      <c r="A5" t="s">
        <v>71</v>
      </c>
      <c r="B5" s="60"/>
      <c r="C5" s="51">
        <v>1</v>
      </c>
      <c r="D5" s="51">
        <v>0</v>
      </c>
      <c r="E5" s="51">
        <v>0</v>
      </c>
      <c r="F5" s="51">
        <v>5</v>
      </c>
      <c r="G5" s="51">
        <v>4</v>
      </c>
      <c r="H5" s="51">
        <v>5</v>
      </c>
      <c r="I5" s="51">
        <v>0</v>
      </c>
      <c r="J5" s="24">
        <f t="shared" si="0"/>
        <v>15</v>
      </c>
      <c r="K5" s="24"/>
      <c r="L5" s="25">
        <f t="shared" si="1"/>
        <v>0.189873417721519</v>
      </c>
    </row>
    <row r="6" spans="1:12" x14ac:dyDescent="0.25">
      <c r="A6" s="88" t="s">
        <v>119</v>
      </c>
      <c r="B6" s="60"/>
      <c r="C6" s="51">
        <v>10</v>
      </c>
      <c r="D6" s="51">
        <v>8</v>
      </c>
      <c r="E6" s="51">
        <v>12</v>
      </c>
      <c r="F6" s="51">
        <v>9</v>
      </c>
      <c r="G6" s="51">
        <v>12</v>
      </c>
      <c r="H6" s="51">
        <v>14</v>
      </c>
      <c r="I6" s="51">
        <v>14</v>
      </c>
      <c r="J6" s="24">
        <f t="shared" si="0"/>
        <v>79</v>
      </c>
      <c r="K6" s="100">
        <v>1</v>
      </c>
      <c r="L6" s="87">
        <f t="shared" si="1"/>
        <v>1</v>
      </c>
    </row>
    <row r="7" spans="1:12" x14ac:dyDescent="0.25">
      <c r="A7" t="s">
        <v>122</v>
      </c>
      <c r="B7" s="60"/>
      <c r="C7" s="51">
        <v>0</v>
      </c>
      <c r="D7" s="51">
        <v>0</v>
      </c>
      <c r="E7" s="51">
        <v>0</v>
      </c>
      <c r="F7" s="51">
        <v>3</v>
      </c>
      <c r="G7" s="51">
        <v>0</v>
      </c>
      <c r="H7" s="51">
        <v>4</v>
      </c>
      <c r="I7" s="51">
        <v>0</v>
      </c>
      <c r="J7" s="24">
        <f t="shared" si="0"/>
        <v>7</v>
      </c>
      <c r="K7" s="24"/>
      <c r="L7" s="25">
        <f t="shared" si="1"/>
        <v>8.8607594936708861E-2</v>
      </c>
    </row>
    <row r="8" spans="1:12" x14ac:dyDescent="0.25">
      <c r="A8" t="s">
        <v>100</v>
      </c>
      <c r="B8" s="60"/>
      <c r="C8" s="51">
        <v>8</v>
      </c>
      <c r="D8" s="51">
        <v>9</v>
      </c>
      <c r="E8" s="51">
        <v>3</v>
      </c>
      <c r="F8" s="51">
        <v>4</v>
      </c>
      <c r="G8" s="51">
        <v>13</v>
      </c>
      <c r="H8" s="51">
        <v>10</v>
      </c>
      <c r="I8" s="51">
        <v>9</v>
      </c>
      <c r="J8" s="24">
        <f t="shared" si="0"/>
        <v>56</v>
      </c>
      <c r="K8" s="24"/>
      <c r="L8" s="25">
        <f t="shared" si="1"/>
        <v>0.70886075949367089</v>
      </c>
    </row>
    <row r="9" spans="1:12" x14ac:dyDescent="0.25">
      <c r="A9" t="s">
        <v>102</v>
      </c>
      <c r="B9" s="60"/>
      <c r="C9" s="51">
        <v>8</v>
      </c>
      <c r="D9" s="51">
        <v>7</v>
      </c>
      <c r="E9" s="51">
        <v>9</v>
      </c>
      <c r="F9" s="51">
        <v>10</v>
      </c>
      <c r="G9" s="51">
        <v>8</v>
      </c>
      <c r="H9" s="51">
        <v>4</v>
      </c>
      <c r="I9" s="51">
        <v>4</v>
      </c>
      <c r="J9" s="24">
        <f t="shared" si="0"/>
        <v>50</v>
      </c>
      <c r="K9" s="24"/>
      <c r="L9" s="25">
        <f t="shared" si="1"/>
        <v>0.63291139240506333</v>
      </c>
    </row>
    <row r="10" spans="1:12" x14ac:dyDescent="0.25">
      <c r="A10" t="s">
        <v>75</v>
      </c>
      <c r="B10" s="60"/>
      <c r="C10" s="51">
        <v>5</v>
      </c>
      <c r="D10" s="51">
        <v>6</v>
      </c>
      <c r="E10" s="51">
        <v>8</v>
      </c>
      <c r="F10" s="51">
        <v>5</v>
      </c>
      <c r="G10" s="51">
        <v>4</v>
      </c>
      <c r="H10" s="51">
        <v>7</v>
      </c>
      <c r="I10" s="51">
        <v>5</v>
      </c>
      <c r="J10" s="24">
        <f t="shared" si="0"/>
        <v>40</v>
      </c>
      <c r="K10" s="24"/>
      <c r="L10" s="25">
        <f t="shared" si="1"/>
        <v>0.50632911392405067</v>
      </c>
    </row>
    <row r="11" spans="1:12" x14ac:dyDescent="0.25">
      <c r="A11" t="s">
        <v>54</v>
      </c>
      <c r="B11" s="60"/>
      <c r="C11" s="51">
        <v>5</v>
      </c>
      <c r="D11" s="51">
        <v>8</v>
      </c>
      <c r="E11" s="51">
        <v>7</v>
      </c>
      <c r="F11" s="51">
        <v>8</v>
      </c>
      <c r="G11" s="51">
        <v>8</v>
      </c>
      <c r="H11" s="51">
        <v>7</v>
      </c>
      <c r="I11" s="51">
        <v>5</v>
      </c>
      <c r="J11" s="24">
        <f t="shared" si="0"/>
        <v>48</v>
      </c>
      <c r="K11" s="24"/>
      <c r="L11" s="25">
        <f t="shared" si="1"/>
        <v>0.60759493670886078</v>
      </c>
    </row>
    <row r="12" spans="1:12" x14ac:dyDescent="0.25">
      <c r="A12" t="s">
        <v>111</v>
      </c>
      <c r="B12" s="60"/>
      <c r="C12" s="51">
        <v>5</v>
      </c>
      <c r="D12" s="51">
        <v>4</v>
      </c>
      <c r="E12" s="51">
        <v>0</v>
      </c>
      <c r="F12" s="51">
        <v>3</v>
      </c>
      <c r="G12" s="51">
        <v>5</v>
      </c>
      <c r="H12" s="51">
        <v>5</v>
      </c>
      <c r="I12" s="51">
        <v>9</v>
      </c>
      <c r="J12" s="24">
        <f t="shared" si="0"/>
        <v>31</v>
      </c>
      <c r="K12" s="24"/>
      <c r="L12" s="25">
        <f t="shared" si="1"/>
        <v>0.39240506329113922</v>
      </c>
    </row>
    <row r="13" spans="1:12" x14ac:dyDescent="0.25">
      <c r="A13" t="s">
        <v>70</v>
      </c>
      <c r="B13" s="60"/>
      <c r="C13" s="51">
        <v>6</v>
      </c>
      <c r="D13" s="51">
        <v>7</v>
      </c>
      <c r="E13" s="51">
        <v>3</v>
      </c>
      <c r="F13" s="51">
        <v>5</v>
      </c>
      <c r="G13" s="51">
        <v>8</v>
      </c>
      <c r="H13" s="51">
        <v>11</v>
      </c>
      <c r="I13" s="51">
        <v>7</v>
      </c>
      <c r="J13" s="24">
        <f t="shared" si="0"/>
        <v>47</v>
      </c>
      <c r="K13" s="24"/>
      <c r="L13" s="25">
        <f t="shared" si="1"/>
        <v>0.59493670886075944</v>
      </c>
    </row>
    <row r="14" spans="1:12" x14ac:dyDescent="0.25">
      <c r="A14" t="s">
        <v>45</v>
      </c>
      <c r="B14" s="60"/>
      <c r="C14" s="51">
        <v>0</v>
      </c>
      <c r="D14" s="51">
        <v>0</v>
      </c>
      <c r="E14" s="51">
        <v>4</v>
      </c>
      <c r="F14" s="51">
        <v>5</v>
      </c>
      <c r="G14" s="51">
        <v>3</v>
      </c>
      <c r="H14" s="51">
        <v>7</v>
      </c>
      <c r="I14" s="51">
        <v>3</v>
      </c>
      <c r="J14" s="24">
        <f t="shared" ref="J14:J32" si="2">SUM(C14:I14)</f>
        <v>22</v>
      </c>
      <c r="K14" s="24"/>
      <c r="L14" s="25">
        <f t="shared" si="1"/>
        <v>0.27848101265822783</v>
      </c>
    </row>
    <row r="15" spans="1:12" x14ac:dyDescent="0.25">
      <c r="A15" t="s">
        <v>87</v>
      </c>
      <c r="B15" s="60"/>
      <c r="C15" s="51">
        <v>5</v>
      </c>
      <c r="D15" s="51">
        <v>4</v>
      </c>
      <c r="E15" s="51">
        <v>3</v>
      </c>
      <c r="F15" s="51">
        <v>5</v>
      </c>
      <c r="G15" s="51">
        <v>5</v>
      </c>
      <c r="H15" s="51">
        <v>2</v>
      </c>
      <c r="I15" s="51">
        <v>4</v>
      </c>
      <c r="J15" s="24">
        <f t="shared" si="2"/>
        <v>28</v>
      </c>
      <c r="K15" s="24"/>
      <c r="L15" s="25">
        <f t="shared" si="1"/>
        <v>0.35443037974683544</v>
      </c>
    </row>
    <row r="16" spans="1:12" x14ac:dyDescent="0.25">
      <c r="A16" t="s">
        <v>55</v>
      </c>
      <c r="B16" s="60"/>
      <c r="C16" s="51">
        <v>2</v>
      </c>
      <c r="D16" s="51">
        <v>3</v>
      </c>
      <c r="E16" s="51">
        <v>4</v>
      </c>
      <c r="F16" s="51">
        <v>0</v>
      </c>
      <c r="G16" s="51">
        <v>0</v>
      </c>
      <c r="H16" s="51">
        <v>4</v>
      </c>
      <c r="I16" s="51">
        <v>8</v>
      </c>
      <c r="J16" s="24">
        <f t="shared" si="2"/>
        <v>21</v>
      </c>
      <c r="K16" s="24"/>
      <c r="L16" s="25">
        <f t="shared" si="1"/>
        <v>0.26582278481012656</v>
      </c>
    </row>
    <row r="17" spans="1:12" x14ac:dyDescent="0.25">
      <c r="A17" t="s">
        <v>80</v>
      </c>
      <c r="B17" s="60"/>
      <c r="C17" s="51">
        <v>14</v>
      </c>
      <c r="D17" s="51">
        <v>7</v>
      </c>
      <c r="E17" s="51">
        <v>13</v>
      </c>
      <c r="F17" s="51">
        <v>12</v>
      </c>
      <c r="G17" s="51">
        <v>6</v>
      </c>
      <c r="H17" s="51">
        <v>13</v>
      </c>
      <c r="I17" s="51">
        <v>8</v>
      </c>
      <c r="J17" s="24">
        <f t="shared" si="2"/>
        <v>73</v>
      </c>
      <c r="K17">
        <v>2</v>
      </c>
      <c r="L17" s="25">
        <f t="shared" si="1"/>
        <v>0.92405063291139244</v>
      </c>
    </row>
    <row r="18" spans="1:12" x14ac:dyDescent="0.25">
      <c r="A18" t="s">
        <v>68</v>
      </c>
      <c r="B18" s="60"/>
      <c r="C18" s="51">
        <v>0</v>
      </c>
      <c r="D18" s="51">
        <v>7</v>
      </c>
      <c r="E18" s="51">
        <v>7</v>
      </c>
      <c r="F18" s="51">
        <v>9</v>
      </c>
      <c r="G18" s="51">
        <v>0</v>
      </c>
      <c r="H18" s="51">
        <v>10</v>
      </c>
      <c r="I18" s="51">
        <v>5</v>
      </c>
      <c r="J18" s="24">
        <f t="shared" si="2"/>
        <v>38</v>
      </c>
      <c r="K18" s="24"/>
      <c r="L18" s="25">
        <f t="shared" si="1"/>
        <v>0.48101265822784811</v>
      </c>
    </row>
    <row r="19" spans="1:12" x14ac:dyDescent="0.25">
      <c r="A19" t="s">
        <v>78</v>
      </c>
      <c r="B19" s="60"/>
      <c r="C19" s="51">
        <v>0</v>
      </c>
      <c r="D19" s="51">
        <v>5</v>
      </c>
      <c r="E19" s="51">
        <v>0</v>
      </c>
      <c r="F19" s="51">
        <v>9</v>
      </c>
      <c r="G19" s="51">
        <v>9</v>
      </c>
      <c r="H19" s="51">
        <v>5</v>
      </c>
      <c r="I19" s="51">
        <v>9</v>
      </c>
      <c r="J19" s="24">
        <f t="shared" si="2"/>
        <v>37</v>
      </c>
      <c r="K19" s="24"/>
      <c r="L19" s="25">
        <f t="shared" si="1"/>
        <v>0.46835443037974683</v>
      </c>
    </row>
    <row r="20" spans="1:12" x14ac:dyDescent="0.25">
      <c r="A20" t="s">
        <v>96</v>
      </c>
      <c r="B20" s="60"/>
      <c r="C20" s="51">
        <v>0</v>
      </c>
      <c r="D20" s="51">
        <v>0</v>
      </c>
      <c r="E20" s="51">
        <v>9</v>
      </c>
      <c r="F20" s="51">
        <v>0</v>
      </c>
      <c r="G20" s="51">
        <v>0</v>
      </c>
      <c r="H20" s="51">
        <v>0</v>
      </c>
      <c r="I20" s="51">
        <v>0</v>
      </c>
      <c r="J20" s="24">
        <f t="shared" si="2"/>
        <v>9</v>
      </c>
      <c r="K20" s="24"/>
      <c r="L20" s="25">
        <f t="shared" si="1"/>
        <v>0.11392405063291139</v>
      </c>
    </row>
    <row r="21" spans="1:12" x14ac:dyDescent="0.25">
      <c r="A21" t="s">
        <v>58</v>
      </c>
      <c r="B21" s="60"/>
      <c r="C21" s="51">
        <v>0</v>
      </c>
      <c r="D21" s="51">
        <v>0</v>
      </c>
      <c r="E21" s="51">
        <v>5</v>
      </c>
      <c r="F21" s="51">
        <v>3</v>
      </c>
      <c r="G21" s="51">
        <v>2</v>
      </c>
      <c r="H21" s="51">
        <v>0</v>
      </c>
      <c r="I21" s="51">
        <v>3</v>
      </c>
      <c r="J21" s="24">
        <f t="shared" si="2"/>
        <v>13</v>
      </c>
      <c r="K21" s="24"/>
      <c r="L21" s="25">
        <f t="shared" si="1"/>
        <v>0.16455696202531644</v>
      </c>
    </row>
    <row r="22" spans="1:12" x14ac:dyDescent="0.25">
      <c r="A22" s="156" t="s">
        <v>56</v>
      </c>
      <c r="B22" s="60"/>
      <c r="C22" s="51">
        <v>5</v>
      </c>
      <c r="D22" s="51">
        <v>8</v>
      </c>
      <c r="E22" s="51">
        <v>12</v>
      </c>
      <c r="F22" s="51">
        <v>8</v>
      </c>
      <c r="G22" s="51">
        <v>5</v>
      </c>
      <c r="H22" s="51">
        <v>11</v>
      </c>
      <c r="I22" s="51">
        <v>15</v>
      </c>
      <c r="J22" s="24">
        <f t="shared" si="2"/>
        <v>64</v>
      </c>
      <c r="K22" s="106">
        <v>3</v>
      </c>
      <c r="L22" s="107">
        <f t="shared" si="1"/>
        <v>0.810126582278481</v>
      </c>
    </row>
    <row r="23" spans="1:12" x14ac:dyDescent="0.25">
      <c r="A23" t="s">
        <v>49</v>
      </c>
      <c r="B23" s="60"/>
      <c r="C23" s="51">
        <v>5</v>
      </c>
      <c r="D23" s="51">
        <v>8</v>
      </c>
      <c r="E23" s="51">
        <v>4</v>
      </c>
      <c r="F23" s="51">
        <v>0</v>
      </c>
      <c r="G23" s="51">
        <v>0</v>
      </c>
      <c r="H23" s="51">
        <v>0</v>
      </c>
      <c r="I23" s="51">
        <v>5</v>
      </c>
      <c r="J23" s="24">
        <f t="shared" si="2"/>
        <v>22</v>
      </c>
      <c r="K23" s="24"/>
      <c r="L23" s="25">
        <f t="shared" si="1"/>
        <v>0.27848101265822783</v>
      </c>
    </row>
    <row r="24" spans="1:12" x14ac:dyDescent="0.25">
      <c r="A24" t="s">
        <v>105</v>
      </c>
      <c r="B24" s="60"/>
      <c r="C24" s="51">
        <v>8</v>
      </c>
      <c r="D24" s="51">
        <v>6</v>
      </c>
      <c r="E24" s="51">
        <v>13</v>
      </c>
      <c r="F24" s="51">
        <v>8</v>
      </c>
      <c r="G24" s="51">
        <v>0</v>
      </c>
      <c r="H24" s="51">
        <v>11</v>
      </c>
      <c r="I24" s="51">
        <v>8</v>
      </c>
      <c r="J24" s="24">
        <f t="shared" si="2"/>
        <v>54</v>
      </c>
      <c r="K24" s="24"/>
      <c r="L24" s="25">
        <f t="shared" si="1"/>
        <v>0.68354430379746833</v>
      </c>
    </row>
    <row r="25" spans="1:12" x14ac:dyDescent="0.25">
      <c r="A25" t="s">
        <v>53</v>
      </c>
      <c r="B25" s="60"/>
      <c r="C25" s="51">
        <v>6</v>
      </c>
      <c r="D25" s="51">
        <v>9</v>
      </c>
      <c r="E25" s="51">
        <v>6</v>
      </c>
      <c r="F25" s="51">
        <v>7</v>
      </c>
      <c r="G25" s="51">
        <v>11</v>
      </c>
      <c r="H25" s="51">
        <v>5</v>
      </c>
      <c r="I25" s="51">
        <v>7</v>
      </c>
      <c r="J25" s="24">
        <f t="shared" si="2"/>
        <v>51</v>
      </c>
      <c r="K25" s="24"/>
      <c r="L25" s="25">
        <f t="shared" si="1"/>
        <v>0.64556962025316456</v>
      </c>
    </row>
    <row r="26" spans="1:12" x14ac:dyDescent="0.25">
      <c r="A26" t="s">
        <v>46</v>
      </c>
      <c r="B26" s="60"/>
      <c r="C26" s="51">
        <v>3</v>
      </c>
      <c r="D26" s="51">
        <v>9</v>
      </c>
      <c r="E26" s="51">
        <v>7</v>
      </c>
      <c r="F26" s="51">
        <v>5</v>
      </c>
      <c r="G26" s="51">
        <v>5</v>
      </c>
      <c r="H26" s="51">
        <v>10</v>
      </c>
      <c r="I26" s="51">
        <v>8</v>
      </c>
      <c r="J26" s="24">
        <f t="shared" si="2"/>
        <v>47</v>
      </c>
      <c r="K26" s="24"/>
      <c r="L26" s="25">
        <f t="shared" si="1"/>
        <v>0.59493670886075944</v>
      </c>
    </row>
    <row r="27" spans="1:12" x14ac:dyDescent="0.25">
      <c r="A27" t="s">
        <v>57</v>
      </c>
      <c r="B27" s="60"/>
      <c r="C27" s="51">
        <v>2</v>
      </c>
      <c r="D27" s="51">
        <v>6</v>
      </c>
      <c r="E27" s="51">
        <v>4</v>
      </c>
      <c r="F27" s="51">
        <v>4</v>
      </c>
      <c r="G27" s="51">
        <v>2</v>
      </c>
      <c r="H27" s="51">
        <v>5</v>
      </c>
      <c r="I27" s="51">
        <v>3</v>
      </c>
      <c r="J27" s="24">
        <f t="shared" si="2"/>
        <v>26</v>
      </c>
      <c r="K27" s="24"/>
      <c r="L27" s="25">
        <f t="shared" si="1"/>
        <v>0.32911392405063289</v>
      </c>
    </row>
    <row r="28" spans="1:12" x14ac:dyDescent="0.25">
      <c r="A28" t="s">
        <v>51</v>
      </c>
      <c r="B28" s="60"/>
      <c r="C28" s="51">
        <v>2</v>
      </c>
      <c r="D28" s="51">
        <v>2</v>
      </c>
      <c r="E28" s="51">
        <v>7</v>
      </c>
      <c r="F28" s="51">
        <v>5</v>
      </c>
      <c r="G28" s="51">
        <v>5</v>
      </c>
      <c r="H28" s="51">
        <v>9</v>
      </c>
      <c r="I28" s="51">
        <v>0</v>
      </c>
      <c r="J28" s="24">
        <f t="shared" si="2"/>
        <v>30</v>
      </c>
      <c r="K28" s="24"/>
      <c r="L28" s="25">
        <f t="shared" si="1"/>
        <v>0.379746835443038</v>
      </c>
    </row>
    <row r="29" spans="1:12" x14ac:dyDescent="0.25">
      <c r="A29" t="s">
        <v>76</v>
      </c>
      <c r="B29" s="60"/>
      <c r="C29" s="51">
        <v>2</v>
      </c>
      <c r="D29" s="51">
        <v>9</v>
      </c>
      <c r="E29" s="51">
        <v>4</v>
      </c>
      <c r="F29" s="51">
        <v>7</v>
      </c>
      <c r="G29" s="51">
        <v>5</v>
      </c>
      <c r="H29" s="51">
        <v>8</v>
      </c>
      <c r="I29" s="51">
        <v>5</v>
      </c>
      <c r="J29" s="24">
        <f t="shared" si="2"/>
        <v>40</v>
      </c>
      <c r="K29" s="24"/>
      <c r="L29" s="25">
        <f t="shared" si="1"/>
        <v>0.50632911392405067</v>
      </c>
    </row>
    <row r="30" spans="1:12" x14ac:dyDescent="0.25">
      <c r="A30" t="s">
        <v>48</v>
      </c>
      <c r="B30" s="60"/>
      <c r="C30" s="51">
        <v>8</v>
      </c>
      <c r="D30" s="51">
        <v>9</v>
      </c>
      <c r="E30" s="51">
        <v>4</v>
      </c>
      <c r="F30" s="51">
        <v>14</v>
      </c>
      <c r="G30" s="51">
        <v>4</v>
      </c>
      <c r="H30" s="51">
        <v>8</v>
      </c>
      <c r="I30" s="51">
        <v>6</v>
      </c>
      <c r="J30" s="24">
        <f t="shared" si="2"/>
        <v>53</v>
      </c>
      <c r="K30" s="24"/>
      <c r="L30" s="25">
        <f t="shared" si="1"/>
        <v>0.67088607594936711</v>
      </c>
    </row>
    <row r="31" spans="1:12" x14ac:dyDescent="0.25">
      <c r="A31" t="s">
        <v>69</v>
      </c>
      <c r="B31" s="60"/>
      <c r="C31" s="51">
        <v>6</v>
      </c>
      <c r="D31" s="51">
        <v>4</v>
      </c>
      <c r="E31" s="51">
        <v>9</v>
      </c>
      <c r="F31" s="51">
        <v>4</v>
      </c>
      <c r="G31" s="51">
        <v>0</v>
      </c>
      <c r="H31" s="51">
        <v>6</v>
      </c>
      <c r="I31" s="51">
        <v>12</v>
      </c>
      <c r="J31" s="24">
        <f t="shared" si="2"/>
        <v>41</v>
      </c>
      <c r="K31" s="24"/>
      <c r="L31" s="25">
        <f t="shared" si="1"/>
        <v>0.51898734177215189</v>
      </c>
    </row>
    <row r="32" spans="1:12" x14ac:dyDescent="0.25">
      <c r="A32" t="s">
        <v>47</v>
      </c>
      <c r="B32" s="60"/>
      <c r="C32" s="51">
        <v>4</v>
      </c>
      <c r="D32" s="51">
        <v>4</v>
      </c>
      <c r="E32" s="51">
        <v>3</v>
      </c>
      <c r="F32" s="51">
        <v>4</v>
      </c>
      <c r="G32" s="51">
        <v>1</v>
      </c>
      <c r="H32" s="51">
        <v>0</v>
      </c>
      <c r="I32" s="51">
        <v>5</v>
      </c>
      <c r="J32" s="24">
        <f t="shared" si="2"/>
        <v>21</v>
      </c>
      <c r="K32" s="24"/>
      <c r="L32" s="25">
        <f t="shared" si="1"/>
        <v>0.26582278481012656</v>
      </c>
    </row>
    <row r="33" spans="1:12" ht="18.75" x14ac:dyDescent="0.25">
      <c r="A33" s="38" t="s">
        <v>133</v>
      </c>
      <c r="C33" s="40"/>
      <c r="D33" s="40"/>
      <c r="E33" s="40"/>
      <c r="F33" s="40"/>
      <c r="G33" s="40"/>
      <c r="H33" s="40"/>
      <c r="I33" s="40"/>
    </row>
    <row r="34" spans="1:12" ht="18.75" x14ac:dyDescent="0.25">
      <c r="A34" s="38"/>
      <c r="B34" s="61"/>
      <c r="C34" s="61">
        <v>1</v>
      </c>
      <c r="D34" s="60">
        <v>2</v>
      </c>
      <c r="E34" s="60">
        <v>3</v>
      </c>
      <c r="F34" s="60">
        <v>4</v>
      </c>
      <c r="G34" s="60">
        <v>5</v>
      </c>
      <c r="H34" s="60">
        <v>6</v>
      </c>
      <c r="I34" s="60">
        <v>7</v>
      </c>
      <c r="J34" s="24" t="s">
        <v>26</v>
      </c>
      <c r="K34" s="24" t="s">
        <v>27</v>
      </c>
      <c r="L34" s="24" t="s">
        <v>28</v>
      </c>
    </row>
    <row r="35" spans="1:12" x14ac:dyDescent="0.25">
      <c r="A35" t="s">
        <v>108</v>
      </c>
      <c r="B35" s="60"/>
      <c r="C35" s="51">
        <v>0</v>
      </c>
      <c r="D35" s="51">
        <v>2</v>
      </c>
      <c r="E35" s="51">
        <v>0</v>
      </c>
      <c r="F35" s="51">
        <v>5</v>
      </c>
      <c r="G35" s="51">
        <v>7</v>
      </c>
      <c r="H35" s="51">
        <v>0</v>
      </c>
      <c r="I35" s="51">
        <v>5</v>
      </c>
      <c r="J35" s="10">
        <f t="shared" ref="J35:J42" si="3">SUM(C35:I35)</f>
        <v>19</v>
      </c>
      <c r="K35" s="54"/>
      <c r="L35" s="53">
        <f t="shared" ref="L35:L64" si="4">J35/MAX($J$35:$J$64)</f>
        <v>0.29230769230769232</v>
      </c>
    </row>
    <row r="36" spans="1:12" x14ac:dyDescent="0.25">
      <c r="A36" t="s">
        <v>114</v>
      </c>
      <c r="B36" s="60"/>
      <c r="C36" s="51">
        <v>6</v>
      </c>
      <c r="D36" s="51">
        <v>0</v>
      </c>
      <c r="E36" s="51">
        <v>8</v>
      </c>
      <c r="F36" s="51">
        <v>0</v>
      </c>
      <c r="G36" s="51">
        <v>0</v>
      </c>
      <c r="H36" s="51">
        <v>2</v>
      </c>
      <c r="I36" s="51">
        <v>4</v>
      </c>
      <c r="J36" s="10">
        <f t="shared" si="3"/>
        <v>20</v>
      </c>
      <c r="K36" s="54"/>
      <c r="L36" s="53">
        <f t="shared" si="4"/>
        <v>0.30769230769230771</v>
      </c>
    </row>
    <row r="37" spans="1:12" x14ac:dyDescent="0.25">
      <c r="A37" t="s">
        <v>71</v>
      </c>
      <c r="B37" s="60"/>
      <c r="C37" s="51">
        <v>0</v>
      </c>
      <c r="D37" s="51">
        <v>5</v>
      </c>
      <c r="E37" s="51">
        <v>0</v>
      </c>
      <c r="F37" s="51">
        <v>5</v>
      </c>
      <c r="G37" s="51">
        <v>5</v>
      </c>
      <c r="H37" s="51">
        <v>2</v>
      </c>
      <c r="I37" s="51">
        <v>5</v>
      </c>
      <c r="J37" s="10">
        <f t="shared" si="3"/>
        <v>22</v>
      </c>
      <c r="K37" s="54"/>
      <c r="L37" s="53">
        <f t="shared" si="4"/>
        <v>0.33846153846153848</v>
      </c>
    </row>
    <row r="38" spans="1:12" x14ac:dyDescent="0.25">
      <c r="A38" t="s">
        <v>119</v>
      </c>
      <c r="B38" s="60"/>
      <c r="C38" s="51">
        <v>1</v>
      </c>
      <c r="D38" s="51">
        <v>5</v>
      </c>
      <c r="E38" s="51">
        <v>8</v>
      </c>
      <c r="F38" s="51">
        <v>2</v>
      </c>
      <c r="G38" s="51">
        <v>3</v>
      </c>
      <c r="H38" s="51">
        <v>3</v>
      </c>
      <c r="I38" s="51">
        <v>0</v>
      </c>
      <c r="J38" s="10">
        <f t="shared" si="3"/>
        <v>22</v>
      </c>
      <c r="K38" s="54"/>
      <c r="L38" s="53">
        <f t="shared" si="4"/>
        <v>0.33846153846153848</v>
      </c>
    </row>
    <row r="39" spans="1:12" x14ac:dyDescent="0.25">
      <c r="A39" t="s">
        <v>122</v>
      </c>
      <c r="B39" s="60"/>
      <c r="C39" s="51">
        <v>0</v>
      </c>
      <c r="D39" s="51">
        <v>2</v>
      </c>
      <c r="E39" s="51">
        <v>1</v>
      </c>
      <c r="F39" s="51">
        <v>0</v>
      </c>
      <c r="G39" s="51">
        <v>0</v>
      </c>
      <c r="H39" s="51">
        <v>0</v>
      </c>
      <c r="I39" s="51">
        <v>3</v>
      </c>
      <c r="J39" s="10">
        <f t="shared" si="3"/>
        <v>6</v>
      </c>
      <c r="K39" s="54"/>
      <c r="L39" s="53">
        <f t="shared" si="4"/>
        <v>9.2307692307692313E-2</v>
      </c>
    </row>
    <row r="40" spans="1:12" x14ac:dyDescent="0.25">
      <c r="A40" t="s">
        <v>100</v>
      </c>
      <c r="B40" s="60"/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10">
        <f t="shared" si="3"/>
        <v>0</v>
      </c>
      <c r="K40" s="54"/>
      <c r="L40" s="53">
        <f t="shared" si="4"/>
        <v>0</v>
      </c>
    </row>
    <row r="41" spans="1:12" x14ac:dyDescent="0.25">
      <c r="A41" t="s">
        <v>102</v>
      </c>
      <c r="B41" s="60"/>
      <c r="C41" s="51">
        <v>4</v>
      </c>
      <c r="D41" s="51">
        <v>3</v>
      </c>
      <c r="E41" s="51">
        <v>8</v>
      </c>
      <c r="F41" s="51">
        <v>5</v>
      </c>
      <c r="G41" s="51">
        <v>7</v>
      </c>
      <c r="H41" s="51">
        <v>7</v>
      </c>
      <c r="I41" s="51">
        <v>8</v>
      </c>
      <c r="J41" s="10">
        <f t="shared" si="3"/>
        <v>42</v>
      </c>
      <c r="K41" s="54"/>
      <c r="L41" s="53">
        <f t="shared" si="4"/>
        <v>0.64615384615384619</v>
      </c>
    </row>
    <row r="42" spans="1:12" x14ac:dyDescent="0.25">
      <c r="A42" t="s">
        <v>75</v>
      </c>
      <c r="B42" s="60"/>
      <c r="C42" s="51">
        <v>1</v>
      </c>
      <c r="D42" s="51">
        <v>6</v>
      </c>
      <c r="E42" s="51">
        <v>5</v>
      </c>
      <c r="F42" s="51">
        <v>5</v>
      </c>
      <c r="G42" s="51">
        <v>0</v>
      </c>
      <c r="H42" s="51">
        <v>7</v>
      </c>
      <c r="I42" s="51">
        <v>7</v>
      </c>
      <c r="J42" s="10">
        <f t="shared" si="3"/>
        <v>31</v>
      </c>
      <c r="K42" s="54"/>
      <c r="L42" s="53">
        <f t="shared" si="4"/>
        <v>0.47692307692307695</v>
      </c>
    </row>
    <row r="43" spans="1:12" x14ac:dyDescent="0.25">
      <c r="A43" t="s">
        <v>54</v>
      </c>
      <c r="B43" s="60"/>
      <c r="C43" s="51">
        <v>5</v>
      </c>
      <c r="D43" s="51">
        <v>4</v>
      </c>
      <c r="E43" s="51">
        <v>6</v>
      </c>
      <c r="F43" s="51">
        <v>5</v>
      </c>
      <c r="G43" s="51">
        <v>3</v>
      </c>
      <c r="H43" s="51">
        <v>4</v>
      </c>
      <c r="I43" s="52">
        <v>1</v>
      </c>
      <c r="J43" s="10">
        <f>SUM(C43:I43)</f>
        <v>28</v>
      </c>
      <c r="K43" s="54"/>
      <c r="L43" s="53">
        <f t="shared" si="4"/>
        <v>0.43076923076923079</v>
      </c>
    </row>
    <row r="44" spans="1:12" x14ac:dyDescent="0.25">
      <c r="A44" t="s">
        <v>111</v>
      </c>
      <c r="B44" s="60"/>
      <c r="C44" s="51">
        <v>3</v>
      </c>
      <c r="D44" s="51">
        <v>3</v>
      </c>
      <c r="E44" s="51">
        <v>5</v>
      </c>
      <c r="F44" s="51">
        <v>5</v>
      </c>
      <c r="G44" s="51">
        <v>5</v>
      </c>
      <c r="H44" s="51">
        <v>7</v>
      </c>
      <c r="I44" s="51">
        <v>4</v>
      </c>
      <c r="J44" s="10">
        <f t="shared" ref="J44:J64" si="5">SUM(C44:I44)</f>
        <v>32</v>
      </c>
      <c r="K44" s="54"/>
      <c r="L44" s="53">
        <f t="shared" si="4"/>
        <v>0.49230769230769234</v>
      </c>
    </row>
    <row r="45" spans="1:12" x14ac:dyDescent="0.25">
      <c r="A45" s="88" t="s">
        <v>70</v>
      </c>
      <c r="B45" s="60"/>
      <c r="C45" s="51">
        <v>14</v>
      </c>
      <c r="D45" s="51">
        <v>6</v>
      </c>
      <c r="E45" s="51">
        <v>9</v>
      </c>
      <c r="F45" s="51">
        <v>8</v>
      </c>
      <c r="G45" s="51">
        <v>10</v>
      </c>
      <c r="H45" s="51">
        <v>10</v>
      </c>
      <c r="I45" s="51">
        <v>8</v>
      </c>
      <c r="J45" s="10">
        <f t="shared" si="5"/>
        <v>65</v>
      </c>
      <c r="K45" s="182">
        <v>1</v>
      </c>
      <c r="L45" s="87">
        <f t="shared" si="4"/>
        <v>1</v>
      </c>
    </row>
    <row r="46" spans="1:12" x14ac:dyDescent="0.25">
      <c r="A46" t="s">
        <v>45</v>
      </c>
      <c r="B46" s="60"/>
      <c r="C46" s="51">
        <v>5</v>
      </c>
      <c r="D46" s="51">
        <v>5</v>
      </c>
      <c r="E46" s="51">
        <v>5</v>
      </c>
      <c r="F46" s="51">
        <v>4</v>
      </c>
      <c r="G46" s="51">
        <v>0</v>
      </c>
      <c r="H46" s="51">
        <v>3</v>
      </c>
      <c r="I46" s="51">
        <v>8</v>
      </c>
      <c r="J46" s="10">
        <f t="shared" si="5"/>
        <v>30</v>
      </c>
      <c r="K46" s="54"/>
      <c r="L46" s="53">
        <f t="shared" si="4"/>
        <v>0.46153846153846156</v>
      </c>
    </row>
    <row r="47" spans="1:12" x14ac:dyDescent="0.25">
      <c r="A47" t="s">
        <v>87</v>
      </c>
      <c r="B47" s="60"/>
      <c r="C47" s="51">
        <v>4</v>
      </c>
      <c r="D47" s="51">
        <v>5</v>
      </c>
      <c r="E47" s="51">
        <v>10</v>
      </c>
      <c r="F47" s="51">
        <v>6</v>
      </c>
      <c r="G47" s="51">
        <v>5</v>
      </c>
      <c r="H47" s="51">
        <v>7</v>
      </c>
      <c r="I47" s="51">
        <v>0</v>
      </c>
      <c r="J47" s="10">
        <f t="shared" si="5"/>
        <v>37</v>
      </c>
      <c r="K47" s="54"/>
      <c r="L47" s="53">
        <f t="shared" si="4"/>
        <v>0.56923076923076921</v>
      </c>
    </row>
    <row r="48" spans="1:12" x14ac:dyDescent="0.25">
      <c r="A48" t="s">
        <v>55</v>
      </c>
      <c r="B48" s="60"/>
      <c r="C48" s="51">
        <v>2</v>
      </c>
      <c r="D48" s="51">
        <v>0</v>
      </c>
      <c r="E48" s="51">
        <v>0</v>
      </c>
      <c r="F48" s="51">
        <v>0</v>
      </c>
      <c r="G48" s="51">
        <v>4</v>
      </c>
      <c r="H48" s="51">
        <v>7</v>
      </c>
      <c r="I48" s="51">
        <v>0</v>
      </c>
      <c r="J48" s="10">
        <f t="shared" si="5"/>
        <v>13</v>
      </c>
      <c r="K48" s="54"/>
      <c r="L48" s="53">
        <f t="shared" si="4"/>
        <v>0.2</v>
      </c>
    </row>
    <row r="49" spans="1:12" x14ac:dyDescent="0.25">
      <c r="A49" t="s">
        <v>80</v>
      </c>
      <c r="B49" s="60"/>
      <c r="C49" s="51">
        <v>9</v>
      </c>
      <c r="D49" s="51">
        <v>13</v>
      </c>
      <c r="E49" s="51">
        <v>6</v>
      </c>
      <c r="F49" s="51">
        <v>10</v>
      </c>
      <c r="G49" s="51">
        <v>2</v>
      </c>
      <c r="H49" s="51">
        <v>5</v>
      </c>
      <c r="I49" s="51">
        <v>8</v>
      </c>
      <c r="J49" s="10">
        <f t="shared" si="5"/>
        <v>53</v>
      </c>
      <c r="K49">
        <v>2</v>
      </c>
      <c r="L49" s="53">
        <f t="shared" si="4"/>
        <v>0.81538461538461537</v>
      </c>
    </row>
    <row r="50" spans="1:12" x14ac:dyDescent="0.25">
      <c r="A50" t="s">
        <v>68</v>
      </c>
      <c r="B50" s="60"/>
      <c r="C50" s="51">
        <v>0</v>
      </c>
      <c r="D50" s="51">
        <v>0</v>
      </c>
      <c r="E50" s="51">
        <v>6</v>
      </c>
      <c r="F50" s="51">
        <v>8</v>
      </c>
      <c r="G50" s="51">
        <v>5</v>
      </c>
      <c r="H50" s="51">
        <v>8</v>
      </c>
      <c r="I50" s="51">
        <v>5</v>
      </c>
      <c r="J50" s="10">
        <f t="shared" si="5"/>
        <v>32</v>
      </c>
      <c r="K50" s="54"/>
      <c r="L50" s="53">
        <f t="shared" si="4"/>
        <v>0.49230769230769234</v>
      </c>
    </row>
    <row r="51" spans="1:12" x14ac:dyDescent="0.25">
      <c r="A51" t="s">
        <v>78</v>
      </c>
      <c r="B51" s="60"/>
      <c r="C51" s="51">
        <v>4</v>
      </c>
      <c r="D51" s="51">
        <v>3</v>
      </c>
      <c r="E51" s="51">
        <v>3</v>
      </c>
      <c r="F51" s="51">
        <v>0</v>
      </c>
      <c r="G51" s="51">
        <v>1</v>
      </c>
      <c r="H51" s="51">
        <v>1</v>
      </c>
      <c r="I51" s="51">
        <v>5</v>
      </c>
      <c r="J51" s="10">
        <f t="shared" si="5"/>
        <v>17</v>
      </c>
      <c r="K51" s="54"/>
      <c r="L51" s="53">
        <f t="shared" si="4"/>
        <v>0.26153846153846155</v>
      </c>
    </row>
    <row r="52" spans="1:12" x14ac:dyDescent="0.25">
      <c r="A52" t="s">
        <v>96</v>
      </c>
      <c r="B52" s="60"/>
      <c r="C52" s="51">
        <v>8</v>
      </c>
      <c r="D52" s="51">
        <v>4</v>
      </c>
      <c r="E52" s="51">
        <v>2</v>
      </c>
      <c r="F52" s="51">
        <v>0</v>
      </c>
      <c r="G52" s="51">
        <v>4</v>
      </c>
      <c r="H52" s="51">
        <v>2</v>
      </c>
      <c r="I52" s="51">
        <v>8</v>
      </c>
      <c r="J52" s="10">
        <f t="shared" si="5"/>
        <v>28</v>
      </c>
      <c r="K52" s="54"/>
      <c r="L52" s="53">
        <f t="shared" si="4"/>
        <v>0.43076923076923079</v>
      </c>
    </row>
    <row r="53" spans="1:12" x14ac:dyDescent="0.25">
      <c r="A53" t="s">
        <v>58</v>
      </c>
      <c r="B53" s="60"/>
      <c r="C53" s="51">
        <v>3</v>
      </c>
      <c r="D53" s="51">
        <v>3</v>
      </c>
      <c r="E53" s="51">
        <v>9</v>
      </c>
      <c r="F53" s="51">
        <v>0</v>
      </c>
      <c r="G53" s="51">
        <v>4</v>
      </c>
      <c r="H53" s="51">
        <v>4</v>
      </c>
      <c r="I53" s="51">
        <v>4</v>
      </c>
      <c r="J53" s="10">
        <f t="shared" si="5"/>
        <v>27</v>
      </c>
      <c r="K53" s="54"/>
      <c r="L53" s="53">
        <f t="shared" si="4"/>
        <v>0.41538461538461541</v>
      </c>
    </row>
    <row r="54" spans="1:12" x14ac:dyDescent="0.25">
      <c r="A54" t="s">
        <v>56</v>
      </c>
      <c r="B54" s="60"/>
      <c r="C54" s="51">
        <v>1</v>
      </c>
      <c r="D54" s="51">
        <v>3</v>
      </c>
      <c r="E54" s="51">
        <v>6</v>
      </c>
      <c r="F54" s="51">
        <v>0</v>
      </c>
      <c r="G54" s="51">
        <v>3</v>
      </c>
      <c r="H54" s="51">
        <v>11</v>
      </c>
      <c r="I54" s="51">
        <v>3</v>
      </c>
      <c r="J54" s="10">
        <f t="shared" si="5"/>
        <v>27</v>
      </c>
      <c r="K54" s="54"/>
      <c r="L54" s="53">
        <f t="shared" si="4"/>
        <v>0.41538461538461541</v>
      </c>
    </row>
    <row r="55" spans="1:12" ht="14.45" customHeight="1" x14ac:dyDescent="0.25">
      <c r="A55" s="89" t="s">
        <v>49</v>
      </c>
      <c r="B55" s="60"/>
      <c r="C55" s="51">
        <v>8</v>
      </c>
      <c r="D55" s="51">
        <v>6</v>
      </c>
      <c r="E55" s="51">
        <v>10</v>
      </c>
      <c r="F55" s="51">
        <v>5</v>
      </c>
      <c r="G55" s="51">
        <v>7</v>
      </c>
      <c r="H55" s="51">
        <v>4</v>
      </c>
      <c r="I55" s="51">
        <v>9</v>
      </c>
      <c r="J55" s="10">
        <f t="shared" si="5"/>
        <v>49</v>
      </c>
      <c r="K55" s="183">
        <v>2</v>
      </c>
      <c r="L55" s="86">
        <f t="shared" si="4"/>
        <v>0.75384615384615383</v>
      </c>
    </row>
    <row r="56" spans="1:12" ht="14.45" customHeight="1" x14ac:dyDescent="0.25">
      <c r="A56" t="s">
        <v>105</v>
      </c>
      <c r="B56" s="60"/>
      <c r="C56" s="51">
        <v>4</v>
      </c>
      <c r="D56" s="51">
        <v>6</v>
      </c>
      <c r="E56" s="51">
        <v>3</v>
      </c>
      <c r="F56" s="51">
        <v>4</v>
      </c>
      <c r="G56" s="51">
        <v>0</v>
      </c>
      <c r="H56" s="51">
        <v>9</v>
      </c>
      <c r="I56" s="51">
        <v>0</v>
      </c>
      <c r="J56" s="10">
        <f t="shared" si="5"/>
        <v>26</v>
      </c>
      <c r="K56" s="54"/>
      <c r="L56" s="53">
        <f t="shared" si="4"/>
        <v>0.4</v>
      </c>
    </row>
    <row r="57" spans="1:12" ht="14.45" customHeight="1" x14ac:dyDescent="0.25">
      <c r="A57" t="s">
        <v>53</v>
      </c>
      <c r="B57" s="60"/>
      <c r="C57" s="51">
        <v>7</v>
      </c>
      <c r="D57" s="51">
        <v>6</v>
      </c>
      <c r="E57" s="51">
        <v>5</v>
      </c>
      <c r="F57" s="51">
        <v>3</v>
      </c>
      <c r="G57" s="51">
        <v>0</v>
      </c>
      <c r="H57" s="51">
        <v>8</v>
      </c>
      <c r="I57" s="51">
        <v>9</v>
      </c>
      <c r="J57" s="10">
        <f t="shared" si="5"/>
        <v>38</v>
      </c>
      <c r="K57" s="54"/>
      <c r="L57" s="53">
        <f t="shared" si="4"/>
        <v>0.58461538461538465</v>
      </c>
    </row>
    <row r="58" spans="1:12" x14ac:dyDescent="0.25">
      <c r="A58" t="s">
        <v>46</v>
      </c>
      <c r="B58" s="60"/>
      <c r="C58" s="51">
        <v>2</v>
      </c>
      <c r="D58" s="51">
        <v>5</v>
      </c>
      <c r="E58" s="51">
        <v>5</v>
      </c>
      <c r="F58" s="51">
        <v>10</v>
      </c>
      <c r="G58" s="51">
        <v>4</v>
      </c>
      <c r="H58" s="51">
        <v>8</v>
      </c>
      <c r="I58" s="51">
        <v>6</v>
      </c>
      <c r="J58" s="10">
        <f t="shared" si="5"/>
        <v>40</v>
      </c>
      <c r="K58" s="54"/>
      <c r="L58" s="53">
        <f t="shared" si="4"/>
        <v>0.61538461538461542</v>
      </c>
    </row>
    <row r="59" spans="1:12" x14ac:dyDescent="0.25">
      <c r="A59" t="s">
        <v>57</v>
      </c>
      <c r="B59" s="60"/>
      <c r="C59" s="51">
        <v>6</v>
      </c>
      <c r="D59" s="51">
        <v>2</v>
      </c>
      <c r="E59" s="51">
        <v>5</v>
      </c>
      <c r="F59" s="51">
        <v>0</v>
      </c>
      <c r="G59" s="51">
        <v>0</v>
      </c>
      <c r="H59" s="51">
        <v>0</v>
      </c>
      <c r="I59" s="51">
        <v>5</v>
      </c>
      <c r="J59" s="10">
        <f t="shared" si="5"/>
        <v>18</v>
      </c>
      <c r="K59" s="54"/>
      <c r="L59" s="53">
        <f t="shared" si="4"/>
        <v>0.27692307692307694</v>
      </c>
    </row>
    <row r="60" spans="1:12" x14ac:dyDescent="0.25">
      <c r="A60" t="s">
        <v>51</v>
      </c>
      <c r="B60" s="60"/>
      <c r="C60" s="51">
        <v>3</v>
      </c>
      <c r="D60" s="51">
        <v>4</v>
      </c>
      <c r="E60" s="51">
        <v>5</v>
      </c>
      <c r="F60" s="51">
        <v>0</v>
      </c>
      <c r="G60" s="51">
        <v>4</v>
      </c>
      <c r="H60" s="51">
        <v>9</v>
      </c>
      <c r="I60" s="51">
        <v>8</v>
      </c>
      <c r="J60" s="10">
        <f t="shared" si="5"/>
        <v>33</v>
      </c>
      <c r="K60" s="54"/>
      <c r="L60" s="53">
        <f t="shared" si="4"/>
        <v>0.50769230769230766</v>
      </c>
    </row>
    <row r="61" spans="1:12" x14ac:dyDescent="0.25">
      <c r="A61" s="156" t="s">
        <v>76</v>
      </c>
      <c r="B61" s="60"/>
      <c r="C61" s="51">
        <v>5</v>
      </c>
      <c r="D61" s="51">
        <v>5</v>
      </c>
      <c r="E61" s="51">
        <v>5</v>
      </c>
      <c r="F61" s="51">
        <v>11</v>
      </c>
      <c r="G61" s="51">
        <v>4</v>
      </c>
      <c r="H61" s="51">
        <v>6</v>
      </c>
      <c r="I61" s="51">
        <v>9</v>
      </c>
      <c r="J61" s="10">
        <f t="shared" si="5"/>
        <v>45</v>
      </c>
      <c r="K61" s="181">
        <v>3</v>
      </c>
      <c r="L61" s="177">
        <f t="shared" si="4"/>
        <v>0.69230769230769229</v>
      </c>
    </row>
    <row r="62" spans="1:12" x14ac:dyDescent="0.25">
      <c r="A62" t="s">
        <v>48</v>
      </c>
      <c r="B62" s="60"/>
      <c r="C62" s="51">
        <v>5</v>
      </c>
      <c r="D62" s="51">
        <v>6</v>
      </c>
      <c r="E62" s="51">
        <v>1</v>
      </c>
      <c r="F62" s="51">
        <v>5</v>
      </c>
      <c r="G62" s="51">
        <v>0</v>
      </c>
      <c r="H62" s="51">
        <v>3</v>
      </c>
      <c r="I62" s="51">
        <v>9</v>
      </c>
      <c r="J62" s="10">
        <f t="shared" si="5"/>
        <v>29</v>
      </c>
      <c r="K62" s="54"/>
      <c r="L62" s="53">
        <f t="shared" si="4"/>
        <v>0.44615384615384618</v>
      </c>
    </row>
    <row r="63" spans="1:12" x14ac:dyDescent="0.25">
      <c r="A63" t="s">
        <v>69</v>
      </c>
      <c r="B63" s="60"/>
      <c r="C63" s="51">
        <v>4</v>
      </c>
      <c r="D63" s="51">
        <v>6</v>
      </c>
      <c r="E63" s="51">
        <v>3</v>
      </c>
      <c r="F63" s="51">
        <v>3</v>
      </c>
      <c r="G63" s="51">
        <v>2</v>
      </c>
      <c r="H63" s="51">
        <v>1</v>
      </c>
      <c r="I63" s="51">
        <v>8</v>
      </c>
      <c r="J63" s="10">
        <f t="shared" si="5"/>
        <v>27</v>
      </c>
      <c r="K63" s="54"/>
      <c r="L63" s="53">
        <f t="shared" si="4"/>
        <v>0.41538461538461541</v>
      </c>
    </row>
    <row r="64" spans="1:12" x14ac:dyDescent="0.25">
      <c r="A64" t="s">
        <v>47</v>
      </c>
      <c r="B64" s="60"/>
      <c r="C64" s="51">
        <v>6</v>
      </c>
      <c r="D64" s="51">
        <v>8</v>
      </c>
      <c r="E64" s="51">
        <v>7</v>
      </c>
      <c r="F64" s="51">
        <v>0</v>
      </c>
      <c r="G64" s="51">
        <v>0</v>
      </c>
      <c r="H64" s="51">
        <v>9</v>
      </c>
      <c r="I64" s="51">
        <v>9</v>
      </c>
      <c r="J64" s="10">
        <f t="shared" si="5"/>
        <v>39</v>
      </c>
      <c r="K64" s="54"/>
      <c r="L64" s="53">
        <f t="shared" si="4"/>
        <v>0.6</v>
      </c>
    </row>
  </sheetData>
  <pageMargins left="0.19685039370078741" right="0.19685039370078741" top="0.35433070866141736" bottom="0.35433070866141736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10</vt:i4>
      </vt:variant>
    </vt:vector>
  </HeadingPairs>
  <TitlesOfParts>
    <vt:vector size="27" baseType="lpstr">
      <vt:lpstr>Лист участника</vt:lpstr>
      <vt:lpstr>список</vt:lpstr>
      <vt:lpstr>Кубок Сапегино Жен</vt:lpstr>
      <vt:lpstr>Кубок Сапегино Муж</vt:lpstr>
      <vt:lpstr>Кубок Сапегино новички</vt:lpstr>
      <vt:lpstr>Качели Жен</vt:lpstr>
      <vt:lpstr>Качели Муж</vt:lpstr>
      <vt:lpstr> Интуитив Жен</vt:lpstr>
      <vt:lpstr> Интуитив Муж</vt:lpstr>
      <vt:lpstr>Глок</vt:lpstr>
      <vt:lpstr>Беготня</vt:lpstr>
      <vt:lpstr>Рабочий и колхозница</vt:lpstr>
      <vt:lpstr>Суета</vt:lpstr>
      <vt:lpstr>Дальность Жен</vt:lpstr>
      <vt:lpstr>Дальность Муж</vt:lpstr>
      <vt:lpstr>Беготня 2</vt:lpstr>
      <vt:lpstr>Лист9</vt:lpstr>
      <vt:lpstr>' Интуитив Жен'!Область_печати</vt:lpstr>
      <vt:lpstr>' Интуитив Муж'!Область_печати</vt:lpstr>
      <vt:lpstr>'Беготня 2'!Область_печати</vt:lpstr>
      <vt:lpstr>Глок!Область_печати</vt:lpstr>
      <vt:lpstr>'Качели Муж'!Область_печати</vt:lpstr>
      <vt:lpstr>'Кубок Сапегино Жен'!Область_печати</vt:lpstr>
      <vt:lpstr>'Кубок Сапегино Муж'!Область_печати</vt:lpstr>
      <vt:lpstr>'Кубок Сапегино новички'!Область_печати</vt:lpstr>
      <vt:lpstr>'Рабочий и колхозница'!Область_печати</vt:lpstr>
      <vt:lpstr>Суета!Область_печати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Dolgikh</dc:creator>
  <cp:lastModifiedBy>Dolgikh</cp:lastModifiedBy>
  <cp:lastPrinted>2022-07-03T16:32:20Z</cp:lastPrinted>
  <dcterms:created xsi:type="dcterms:W3CDTF">2021-06-25T08:47:21Z</dcterms:created>
  <dcterms:modified xsi:type="dcterms:W3CDTF">2022-07-10T10:15:52Z</dcterms:modified>
</cp:coreProperties>
</file>