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етание\"/>
    </mc:Choice>
  </mc:AlternateContent>
  <bookViews>
    <workbookView xWindow="0" yWindow="0" windowWidth="21570" windowHeight="6960" tabRatio="959" firstSheet="2" activeTab="14"/>
  </bookViews>
  <sheets>
    <sheet name="Лист участника" sheetId="1" r:id="rId1"/>
    <sheet name="Кубок Сапегино Муж" sheetId="3" r:id="rId2"/>
    <sheet name="Кубок Сапегино Жен" sheetId="2" r:id="rId3"/>
    <sheet name="Кубок Сапегино новички" sheetId="14" r:id="rId4"/>
    <sheet name="Качели Жен" sheetId="6" r:id="rId5"/>
    <sheet name="Качели Муж" sheetId="7" r:id="rId6"/>
    <sheet name=" Интуитив Жен" sheetId="4" r:id="rId7"/>
    <sheet name=" Интуитив Муж" sheetId="22" r:id="rId8"/>
    <sheet name="Глок" sheetId="10" r:id="rId9"/>
    <sheet name="Беготня" sheetId="12" r:id="rId10"/>
    <sheet name="Рабочий и колхозница" sheetId="11" r:id="rId11"/>
    <sheet name="Потеряшки" sheetId="24" r:id="rId12"/>
    <sheet name="плюс-минус" sheetId="17" r:id="rId13"/>
    <sheet name="Дальность Жен" sheetId="9" r:id="rId14"/>
    <sheet name="Дальность Муж" sheetId="8" r:id="rId15"/>
  </sheets>
  <definedNames>
    <definedName name="_xlnm._FilterDatabase" localSheetId="8" hidden="1">Глок!$A$26:$N$46</definedName>
    <definedName name="_xlnm._FilterDatabase" localSheetId="3" hidden="1">'Кубок Сапегино новички'!$M$56:$M$70</definedName>
    <definedName name="_xlnm.Print_Area" localSheetId="6">' Интуитив Жен'!$A$1:$L$36</definedName>
    <definedName name="_xlnm.Print_Area" localSheetId="7">' Интуитив Муж'!$A$1:$L$66</definedName>
    <definedName name="_xlnm.Print_Area" localSheetId="8">Глок!$A$1:$N$56</definedName>
    <definedName name="_xlnm.Print_Area" localSheetId="14">'Дальность Муж'!$A$1:$P$61</definedName>
    <definedName name="_xlnm.Print_Area" localSheetId="5">'Качели Муж'!$A$1:$I$42</definedName>
    <definedName name="_xlnm.Print_Area" localSheetId="2">'Кубок Сапегино Жен'!$A$1:$O$61</definedName>
    <definedName name="_xlnm.Print_Area" localSheetId="1">'Кубок Сапегино Муж'!$A$1:$S$125</definedName>
    <definedName name="_xlnm.Print_Area" localSheetId="3">'Кубок Сапегино новички'!$A$1:$J$70</definedName>
    <definedName name="_xlnm.Print_Area" localSheetId="12">'плюс-минус'!$A$1:$O$29</definedName>
    <definedName name="_xlnm.Print_Area" localSheetId="11">Потеряшки!$A$1:$O$29</definedName>
    <definedName name="_xlnm.Print_Area" localSheetId="10">'Рабочий и колхозница'!$A$1:$O$30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2" l="1"/>
  <c r="D20" i="12"/>
  <c r="D22" i="12"/>
  <c r="D24" i="12"/>
  <c r="D28" i="12"/>
  <c r="D30" i="12"/>
  <c r="D32" i="12"/>
  <c r="D34" i="12"/>
  <c r="D36" i="12"/>
  <c r="D38" i="12"/>
  <c r="D40" i="12"/>
  <c r="D42" i="12"/>
  <c r="D44" i="12"/>
  <c r="M12" i="11" l="1"/>
  <c r="C18" i="12"/>
  <c r="D18" i="12" s="1"/>
  <c r="C16" i="12"/>
  <c r="D16" i="12" s="1"/>
  <c r="C14" i="12"/>
  <c r="D14" i="12" s="1"/>
  <c r="C12" i="12"/>
  <c r="D12" i="12" s="1"/>
  <c r="C10" i="12"/>
  <c r="D10" i="12" s="1"/>
  <c r="C8" i="12"/>
  <c r="D8" i="12" s="1"/>
  <c r="C4" i="12"/>
  <c r="D4" i="12" s="1"/>
  <c r="I27" i="22"/>
  <c r="I21" i="4"/>
  <c r="I6" i="4"/>
  <c r="I9" i="4"/>
  <c r="L5" i="10"/>
  <c r="L6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4" i="10"/>
  <c r="M27" i="17"/>
  <c r="M26" i="17"/>
  <c r="M21" i="17"/>
  <c r="M28" i="17"/>
  <c r="M11" i="17"/>
  <c r="M25" i="17"/>
  <c r="M5" i="17"/>
  <c r="M15" i="17"/>
  <c r="M14" i="17"/>
  <c r="M13" i="17"/>
  <c r="M16" i="17"/>
  <c r="M9" i="17"/>
  <c r="M18" i="17"/>
  <c r="M6" i="17"/>
  <c r="M29" i="17"/>
  <c r="M19" i="17"/>
  <c r="M10" i="17"/>
  <c r="M20" i="17"/>
  <c r="M23" i="17"/>
  <c r="M8" i="17"/>
  <c r="M12" i="17"/>
  <c r="M22" i="17"/>
  <c r="M24" i="17"/>
  <c r="M4" i="17"/>
  <c r="M7" i="17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M6" i="11"/>
  <c r="M21" i="24"/>
  <c r="M23" i="24"/>
  <c r="M8" i="24"/>
  <c r="M11" i="24"/>
  <c r="M12" i="24"/>
  <c r="M18" i="24"/>
  <c r="M17" i="24"/>
  <c r="M6" i="24"/>
  <c r="M13" i="24"/>
  <c r="M24" i="24"/>
  <c r="M27" i="24"/>
  <c r="M29" i="24"/>
  <c r="M14" i="24"/>
  <c r="M28" i="24"/>
  <c r="M15" i="24"/>
  <c r="M5" i="24"/>
  <c r="M7" i="24"/>
  <c r="M16" i="24"/>
  <c r="M20" i="24"/>
  <c r="M25" i="24"/>
  <c r="M22" i="24"/>
  <c r="M4" i="24"/>
  <c r="M26" i="24"/>
  <c r="M10" i="24"/>
  <c r="M9" i="24"/>
  <c r="M19" i="24"/>
  <c r="M20" i="11"/>
  <c r="M22" i="11"/>
  <c r="M26" i="11"/>
  <c r="M27" i="11"/>
  <c r="M25" i="11"/>
  <c r="M15" i="11"/>
  <c r="M7" i="11"/>
  <c r="M13" i="11"/>
  <c r="M14" i="11"/>
  <c r="M11" i="11"/>
  <c r="M9" i="11"/>
  <c r="M18" i="11"/>
  <c r="M23" i="11"/>
  <c r="M16" i="11"/>
  <c r="M19" i="11"/>
  <c r="M10" i="11"/>
  <c r="M17" i="11"/>
  <c r="M21" i="11"/>
  <c r="M5" i="11"/>
  <c r="M8" i="11"/>
  <c r="M24" i="11"/>
  <c r="M28" i="11"/>
  <c r="M4" i="11"/>
  <c r="M29" i="11"/>
  <c r="M30" i="11"/>
  <c r="B46" i="2"/>
  <c r="C97" i="3"/>
  <c r="B98" i="3"/>
  <c r="C98" i="3"/>
  <c r="D98" i="3"/>
  <c r="E98" i="3"/>
  <c r="F98" i="3"/>
  <c r="B99" i="3"/>
  <c r="C99" i="3"/>
  <c r="D99" i="3"/>
  <c r="E99" i="3"/>
  <c r="F99" i="3"/>
  <c r="B100" i="3"/>
  <c r="C100" i="3"/>
  <c r="D100" i="3"/>
  <c r="E100" i="3"/>
  <c r="F100" i="3"/>
  <c r="B101" i="3"/>
  <c r="C101" i="3"/>
  <c r="D101" i="3"/>
  <c r="E101" i="3"/>
  <c r="F101" i="3"/>
  <c r="B102" i="3"/>
  <c r="C102" i="3"/>
  <c r="D102" i="3"/>
  <c r="E102" i="3"/>
  <c r="F102" i="3"/>
  <c r="B103" i="3"/>
  <c r="C103" i="3"/>
  <c r="D103" i="3"/>
  <c r="E103" i="3"/>
  <c r="F103" i="3"/>
  <c r="B104" i="3"/>
  <c r="C104" i="3"/>
  <c r="D104" i="3"/>
  <c r="E104" i="3"/>
  <c r="F104" i="3"/>
  <c r="B105" i="3"/>
  <c r="C105" i="3"/>
  <c r="D105" i="3"/>
  <c r="E105" i="3"/>
  <c r="F105" i="3"/>
  <c r="B106" i="3"/>
  <c r="C106" i="3"/>
  <c r="D106" i="3"/>
  <c r="E106" i="3"/>
  <c r="F106" i="3"/>
  <c r="B107" i="3"/>
  <c r="C107" i="3"/>
  <c r="D107" i="3"/>
  <c r="E107" i="3"/>
  <c r="F107" i="3"/>
  <c r="B108" i="3"/>
  <c r="C108" i="3"/>
  <c r="D108" i="3"/>
  <c r="E108" i="3"/>
  <c r="F108" i="3"/>
  <c r="B109" i="3"/>
  <c r="C109" i="3"/>
  <c r="D109" i="3"/>
  <c r="E109" i="3"/>
  <c r="F109" i="3"/>
  <c r="B110" i="3"/>
  <c r="C110" i="3"/>
  <c r="D110" i="3"/>
  <c r="E110" i="3"/>
  <c r="F110" i="3"/>
  <c r="B111" i="3"/>
  <c r="C111" i="3"/>
  <c r="D111" i="3"/>
  <c r="E111" i="3"/>
  <c r="F111" i="3"/>
  <c r="B112" i="3"/>
  <c r="C112" i="3"/>
  <c r="D112" i="3"/>
  <c r="E112" i="3"/>
  <c r="F112" i="3"/>
  <c r="B113" i="3"/>
  <c r="C113" i="3"/>
  <c r="D113" i="3"/>
  <c r="E113" i="3"/>
  <c r="F113" i="3"/>
  <c r="B114" i="3"/>
  <c r="C114" i="3"/>
  <c r="D114" i="3"/>
  <c r="E114" i="3"/>
  <c r="F114" i="3"/>
  <c r="B115" i="3"/>
  <c r="C115" i="3"/>
  <c r="D115" i="3"/>
  <c r="E115" i="3"/>
  <c r="F115" i="3"/>
  <c r="B116" i="3"/>
  <c r="C116" i="3"/>
  <c r="D116" i="3"/>
  <c r="E116" i="3"/>
  <c r="F116" i="3"/>
  <c r="B117" i="3"/>
  <c r="C117" i="3"/>
  <c r="D117" i="3"/>
  <c r="E117" i="3"/>
  <c r="F117" i="3"/>
  <c r="B118" i="3"/>
  <c r="C118" i="3"/>
  <c r="D118" i="3"/>
  <c r="E118" i="3"/>
  <c r="F118" i="3"/>
  <c r="B119" i="3"/>
  <c r="C119" i="3"/>
  <c r="D119" i="3"/>
  <c r="E119" i="3"/>
  <c r="F119" i="3"/>
  <c r="B120" i="3"/>
  <c r="C120" i="3"/>
  <c r="D120" i="3"/>
  <c r="E120" i="3"/>
  <c r="F120" i="3"/>
  <c r="B121" i="3"/>
  <c r="C121" i="3"/>
  <c r="D121" i="3"/>
  <c r="E121" i="3"/>
  <c r="F121" i="3"/>
  <c r="B122" i="3"/>
  <c r="C122" i="3"/>
  <c r="D122" i="3"/>
  <c r="E122" i="3"/>
  <c r="F122" i="3"/>
  <c r="B123" i="3"/>
  <c r="C123" i="3"/>
  <c r="D123" i="3"/>
  <c r="E123" i="3"/>
  <c r="F123" i="3"/>
  <c r="B124" i="3"/>
  <c r="C124" i="3"/>
  <c r="D124" i="3"/>
  <c r="E124" i="3"/>
  <c r="F124" i="3"/>
  <c r="B125" i="3"/>
  <c r="C125" i="3"/>
  <c r="D125" i="3"/>
  <c r="E125" i="3"/>
  <c r="F125" i="3"/>
  <c r="D97" i="3"/>
  <c r="E97" i="3"/>
  <c r="F97" i="3"/>
  <c r="B97" i="3"/>
  <c r="G66" i="3"/>
  <c r="G4" i="3"/>
  <c r="C56" i="14"/>
  <c r="D56" i="14"/>
  <c r="E56" i="14"/>
  <c r="F56" i="14"/>
  <c r="C57" i="14"/>
  <c r="D57" i="14"/>
  <c r="E57" i="14"/>
  <c r="F57" i="14"/>
  <c r="C58" i="14"/>
  <c r="D58" i="14"/>
  <c r="E58" i="14"/>
  <c r="F58" i="14"/>
  <c r="C59" i="14"/>
  <c r="D59" i="14"/>
  <c r="E59" i="14"/>
  <c r="F59" i="14"/>
  <c r="C60" i="14"/>
  <c r="D60" i="14"/>
  <c r="E60" i="14"/>
  <c r="F60" i="14"/>
  <c r="C61" i="14"/>
  <c r="D61" i="14"/>
  <c r="E61" i="14"/>
  <c r="F61" i="14"/>
  <c r="C62" i="14"/>
  <c r="D62" i="14"/>
  <c r="E62" i="14"/>
  <c r="F62" i="14"/>
  <c r="C63" i="14"/>
  <c r="D63" i="14"/>
  <c r="E63" i="14"/>
  <c r="F63" i="14"/>
  <c r="C64" i="14"/>
  <c r="D64" i="14"/>
  <c r="E64" i="14"/>
  <c r="F64" i="14"/>
  <c r="C65" i="14"/>
  <c r="D65" i="14"/>
  <c r="E65" i="14"/>
  <c r="F65" i="14"/>
  <c r="C66" i="14"/>
  <c r="D66" i="14"/>
  <c r="E66" i="14"/>
  <c r="F66" i="14"/>
  <c r="C67" i="14"/>
  <c r="D67" i="14"/>
  <c r="E67" i="14"/>
  <c r="F67" i="14"/>
  <c r="C68" i="14"/>
  <c r="D68" i="14"/>
  <c r="E68" i="14"/>
  <c r="F68" i="14"/>
  <c r="B57" i="14"/>
  <c r="B58" i="14"/>
  <c r="B59" i="14"/>
  <c r="B60" i="14"/>
  <c r="B61" i="14"/>
  <c r="B62" i="14"/>
  <c r="B63" i="14"/>
  <c r="B64" i="14"/>
  <c r="B65" i="14"/>
  <c r="B66" i="14"/>
  <c r="B67" i="14"/>
  <c r="B68" i="14"/>
  <c r="B47" i="2"/>
  <c r="C47" i="2"/>
  <c r="D47" i="2"/>
  <c r="E47" i="2"/>
  <c r="F47" i="2"/>
  <c r="B48" i="2"/>
  <c r="C48" i="2"/>
  <c r="D48" i="2"/>
  <c r="E48" i="2"/>
  <c r="F48" i="2"/>
  <c r="B49" i="2"/>
  <c r="C49" i="2"/>
  <c r="D49" i="2"/>
  <c r="E49" i="2"/>
  <c r="F49" i="2"/>
  <c r="B50" i="2"/>
  <c r="C50" i="2"/>
  <c r="D50" i="2"/>
  <c r="E50" i="2"/>
  <c r="F50" i="2"/>
  <c r="B51" i="2"/>
  <c r="C51" i="2"/>
  <c r="D51" i="2"/>
  <c r="E51" i="2"/>
  <c r="F51" i="2"/>
  <c r="B52" i="2"/>
  <c r="C52" i="2"/>
  <c r="D52" i="2"/>
  <c r="E52" i="2"/>
  <c r="F52" i="2"/>
  <c r="B53" i="2"/>
  <c r="C53" i="2"/>
  <c r="D53" i="2"/>
  <c r="E53" i="2"/>
  <c r="F53" i="2"/>
  <c r="B54" i="2"/>
  <c r="C54" i="2"/>
  <c r="D54" i="2"/>
  <c r="E54" i="2"/>
  <c r="F54" i="2"/>
  <c r="B55" i="2"/>
  <c r="C55" i="2"/>
  <c r="D55" i="2"/>
  <c r="E55" i="2"/>
  <c r="F55" i="2"/>
  <c r="B56" i="2"/>
  <c r="C56" i="2"/>
  <c r="D56" i="2"/>
  <c r="E56" i="2"/>
  <c r="F56" i="2"/>
  <c r="C46" i="2"/>
  <c r="D46" i="2"/>
  <c r="E46" i="2"/>
  <c r="F46" i="2"/>
  <c r="G94" i="3"/>
  <c r="G62" i="3"/>
  <c r="G63" i="3"/>
  <c r="G92" i="3"/>
  <c r="G44" i="14"/>
  <c r="G45" i="14"/>
  <c r="G46" i="14"/>
  <c r="G47" i="14"/>
  <c r="G29" i="14"/>
  <c r="G30" i="14"/>
  <c r="G31" i="14"/>
  <c r="G11" i="14"/>
  <c r="G12" i="14"/>
  <c r="G13" i="14"/>
  <c r="G87" i="3"/>
  <c r="G88" i="3"/>
  <c r="G56" i="3"/>
  <c r="G57" i="3"/>
  <c r="G58" i="3"/>
  <c r="G23" i="2"/>
  <c r="G24" i="2"/>
  <c r="G25" i="2"/>
  <c r="G10" i="2"/>
  <c r="G11" i="2"/>
  <c r="G12" i="2"/>
  <c r="G37" i="2"/>
  <c r="G38" i="2"/>
  <c r="G39" i="2"/>
  <c r="G40" i="2"/>
  <c r="G54" i="2" l="1"/>
  <c r="G97" i="3"/>
  <c r="F26" i="12"/>
  <c r="F27" i="12"/>
  <c r="F4" i="12"/>
  <c r="O12" i="11"/>
  <c r="F25" i="12"/>
  <c r="F43" i="12"/>
  <c r="F35" i="12"/>
  <c r="F19" i="12"/>
  <c r="F11" i="12"/>
  <c r="F21" i="12"/>
  <c r="F42" i="12"/>
  <c r="F18" i="12"/>
  <c r="F38" i="12"/>
  <c r="F17" i="12"/>
  <c r="F36" i="12"/>
  <c r="F10" i="12"/>
  <c r="F34" i="12"/>
  <c r="F9" i="12"/>
  <c r="F33" i="12"/>
  <c r="F5" i="12"/>
  <c r="F29" i="12"/>
  <c r="F13" i="12"/>
  <c r="F41" i="12"/>
  <c r="F32" i="12"/>
  <c r="F24" i="12"/>
  <c r="F16" i="12"/>
  <c r="F8" i="12"/>
  <c r="F40" i="12"/>
  <c r="F31" i="12"/>
  <c r="F23" i="12"/>
  <c r="F15" i="12"/>
  <c r="F7" i="12"/>
  <c r="F39" i="12"/>
  <c r="F30" i="12"/>
  <c r="F22" i="12"/>
  <c r="F14" i="12"/>
  <c r="F6" i="12"/>
  <c r="F37" i="12"/>
  <c r="F28" i="12"/>
  <c r="F20" i="12"/>
  <c r="F12" i="12"/>
  <c r="N4" i="10"/>
  <c r="N10" i="10"/>
  <c r="N14" i="10"/>
  <c r="N13" i="10"/>
  <c r="N16" i="10"/>
  <c r="N19" i="10"/>
  <c r="N11" i="10"/>
  <c r="N18" i="10"/>
  <c r="N15" i="10"/>
  <c r="N17" i="10"/>
  <c r="N5" i="10"/>
  <c r="N12" i="10"/>
  <c r="N9" i="10"/>
  <c r="N8" i="10"/>
  <c r="N7" i="10"/>
  <c r="N6" i="10"/>
  <c r="G125" i="3"/>
  <c r="O11" i="24"/>
  <c r="O18" i="24"/>
  <c r="O23" i="24"/>
  <c r="O19" i="24"/>
  <c r="O17" i="24"/>
  <c r="O12" i="24"/>
  <c r="O8" i="24"/>
  <c r="O9" i="24"/>
  <c r="O22" i="24"/>
  <c r="O21" i="24"/>
  <c r="O28" i="24"/>
  <c r="O24" i="24"/>
  <c r="O26" i="24"/>
  <c r="O20" i="24"/>
  <c r="O5" i="24"/>
  <c r="O29" i="24"/>
  <c r="O6" i="24"/>
  <c r="O10" i="24"/>
  <c r="O4" i="24"/>
  <c r="O25" i="24"/>
  <c r="O16" i="24"/>
  <c r="O7" i="24"/>
  <c r="O15" i="24"/>
  <c r="O14" i="24"/>
  <c r="O27" i="24"/>
  <c r="O13" i="24"/>
  <c r="O19" i="11"/>
  <c r="O5" i="11"/>
  <c r="O21" i="11"/>
  <c r="O10" i="11"/>
  <c r="O17" i="11"/>
  <c r="G121" i="3"/>
  <c r="G119" i="3"/>
  <c r="G53" i="2"/>
  <c r="G52" i="2"/>
  <c r="G120" i="3"/>
  <c r="G66" i="14"/>
  <c r="G64" i="14"/>
  <c r="G63" i="14"/>
  <c r="G65" i="14"/>
  <c r="I54" i="22"/>
  <c r="I24" i="4"/>
  <c r="I32" i="4"/>
  <c r="I33" i="4"/>
  <c r="I34" i="4"/>
  <c r="I35" i="4"/>
  <c r="I36" i="4"/>
  <c r="L26" i="10"/>
  <c r="L27" i="10"/>
  <c r="L28" i="10"/>
  <c r="L53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4" i="10"/>
  <c r="L55" i="10"/>
  <c r="L56" i="10"/>
  <c r="I18" i="4"/>
  <c r="I17" i="4"/>
  <c r="I16" i="4"/>
  <c r="I15" i="4"/>
  <c r="G35" i="3"/>
  <c r="G36" i="3"/>
  <c r="C70" i="14"/>
  <c r="D70" i="14"/>
  <c r="E70" i="14"/>
  <c r="F70" i="14"/>
  <c r="C69" i="14"/>
  <c r="D69" i="14"/>
  <c r="E69" i="14"/>
  <c r="F69" i="14"/>
  <c r="B69" i="14"/>
  <c r="B70" i="14"/>
  <c r="B56" i="14"/>
  <c r="I53" i="22"/>
  <c r="I38" i="22"/>
  <c r="I35" i="22"/>
  <c r="I45" i="22"/>
  <c r="I43" i="22"/>
  <c r="I37" i="22"/>
  <c r="I56" i="22"/>
  <c r="I36" i="22"/>
  <c r="I50" i="22"/>
  <c r="I57" i="22"/>
  <c r="I41" i="22"/>
  <c r="I40" i="22"/>
  <c r="I49" i="22"/>
  <c r="I51" i="22"/>
  <c r="I44" i="22"/>
  <c r="I42" i="22"/>
  <c r="I58" i="22"/>
  <c r="I55" i="22"/>
  <c r="I47" i="22"/>
  <c r="I63" i="22"/>
  <c r="I64" i="22"/>
  <c r="I13" i="22"/>
  <c r="I14" i="22"/>
  <c r="I15" i="22"/>
  <c r="I16" i="22"/>
  <c r="I17" i="22"/>
  <c r="I18" i="22"/>
  <c r="I19" i="22"/>
  <c r="I20" i="22"/>
  <c r="I21" i="22"/>
  <c r="I22" i="22"/>
  <c r="I23" i="22"/>
  <c r="I24" i="22"/>
  <c r="I25" i="22"/>
  <c r="I26" i="22"/>
  <c r="I28" i="22"/>
  <c r="I29" i="22"/>
  <c r="I30" i="22"/>
  <c r="I31" i="22"/>
  <c r="I32" i="22"/>
  <c r="I39" i="22"/>
  <c r="I46" i="22"/>
  <c r="I61" i="22"/>
  <c r="I52" i="22"/>
  <c r="I60" i="22"/>
  <c r="I48" i="22"/>
  <c r="I62" i="22"/>
  <c r="I59" i="22"/>
  <c r="I12" i="22"/>
  <c r="I11" i="22"/>
  <c r="I10" i="22"/>
  <c r="I9" i="22"/>
  <c r="I8" i="22"/>
  <c r="I7" i="22"/>
  <c r="I6" i="22"/>
  <c r="I5" i="22"/>
  <c r="I4" i="22"/>
  <c r="I3" i="22"/>
  <c r="I22" i="4"/>
  <c r="I23" i="4"/>
  <c r="I25" i="4"/>
  <c r="I26" i="4"/>
  <c r="I27" i="4"/>
  <c r="I28" i="4"/>
  <c r="I29" i="4"/>
  <c r="I30" i="4"/>
  <c r="I31" i="4"/>
  <c r="I4" i="4"/>
  <c r="I5" i="4"/>
  <c r="I7" i="4"/>
  <c r="I8" i="4"/>
  <c r="I10" i="4"/>
  <c r="I11" i="4"/>
  <c r="I12" i="4"/>
  <c r="I13" i="4"/>
  <c r="I14" i="4"/>
  <c r="I3" i="4"/>
  <c r="M17" i="17"/>
  <c r="O6" i="17" s="1"/>
  <c r="G93" i="3"/>
  <c r="G61" i="3"/>
  <c r="G17" i="14"/>
  <c r="G34" i="14"/>
  <c r="G33" i="2"/>
  <c r="G34" i="2"/>
  <c r="G35" i="2"/>
  <c r="G36" i="2"/>
  <c r="G41" i="2"/>
  <c r="G42" i="2"/>
  <c r="G43" i="2"/>
  <c r="G19" i="2"/>
  <c r="G20" i="2"/>
  <c r="H20" i="2" s="1"/>
  <c r="G21" i="2"/>
  <c r="G22" i="2"/>
  <c r="G26" i="2"/>
  <c r="G27" i="2"/>
  <c r="G28" i="2"/>
  <c r="G29" i="2"/>
  <c r="G5" i="2"/>
  <c r="G6" i="2"/>
  <c r="G7" i="2"/>
  <c r="G8" i="2"/>
  <c r="G9" i="2"/>
  <c r="G13" i="2"/>
  <c r="G14" i="2"/>
  <c r="G15" i="2"/>
  <c r="G32" i="2"/>
  <c r="G18" i="2"/>
  <c r="H18" i="2" s="1"/>
  <c r="G4" i="2"/>
  <c r="G49" i="14"/>
  <c r="G48" i="14"/>
  <c r="G43" i="14"/>
  <c r="G42" i="14"/>
  <c r="H42" i="14" s="1"/>
  <c r="G41" i="14"/>
  <c r="G40" i="14"/>
  <c r="G39" i="14"/>
  <c r="G38" i="14"/>
  <c r="G33" i="14"/>
  <c r="G32" i="14"/>
  <c r="G28" i="14"/>
  <c r="G27" i="14"/>
  <c r="H27" i="14" s="1"/>
  <c r="G26" i="14"/>
  <c r="G25" i="14"/>
  <c r="G24" i="14"/>
  <c r="G23" i="14"/>
  <c r="G22" i="14"/>
  <c r="G21" i="14"/>
  <c r="H31" i="14" s="1"/>
  <c r="G15" i="14"/>
  <c r="G16" i="14"/>
  <c r="H22" i="14" l="1"/>
  <c r="H33" i="14"/>
  <c r="H49" i="14"/>
  <c r="H43" i="14"/>
  <c r="H46" i="14"/>
  <c r="H38" i="14"/>
  <c r="H24" i="14"/>
  <c r="H39" i="14"/>
  <c r="H44" i="14"/>
  <c r="H28" i="14"/>
  <c r="H25" i="14"/>
  <c r="H40" i="14"/>
  <c r="H34" i="14"/>
  <c r="H23" i="14"/>
  <c r="H26" i="14"/>
  <c r="H41" i="14"/>
  <c r="H45" i="14"/>
  <c r="H47" i="14"/>
  <c r="H21" i="14"/>
  <c r="H32" i="14"/>
  <c r="H48" i="14"/>
  <c r="H30" i="14"/>
  <c r="H29" i="14"/>
  <c r="H21" i="2"/>
  <c r="H29" i="2"/>
  <c r="H28" i="2"/>
  <c r="H23" i="2"/>
  <c r="H19" i="2"/>
  <c r="H26" i="2"/>
  <c r="H25" i="2"/>
  <c r="H27" i="2"/>
  <c r="H22" i="2"/>
  <c r="H24" i="2"/>
  <c r="K62" i="22"/>
  <c r="K59" i="22"/>
  <c r="K21" i="4"/>
  <c r="N27" i="10"/>
  <c r="N26" i="10"/>
  <c r="K3" i="22"/>
  <c r="K9" i="22"/>
  <c r="K17" i="22"/>
  <c r="K11" i="22"/>
  <c r="K19" i="22"/>
  <c r="K4" i="22"/>
  <c r="K12" i="22"/>
  <c r="K20" i="22"/>
  <c r="K14" i="22"/>
  <c r="K5" i="22"/>
  <c r="K13" i="22"/>
  <c r="K21" i="22"/>
  <c r="K6" i="22"/>
  <c r="K22" i="22"/>
  <c r="K18" i="22"/>
  <c r="K7" i="22"/>
  <c r="K15" i="22"/>
  <c r="K8" i="22"/>
  <c r="K16" i="22"/>
  <c r="K10" i="22"/>
  <c r="K10" i="4"/>
  <c r="K18" i="4"/>
  <c r="K3" i="4"/>
  <c r="K11" i="4"/>
  <c r="K4" i="4"/>
  <c r="K12" i="4"/>
  <c r="K5" i="4"/>
  <c r="K13" i="4"/>
  <c r="K6" i="4"/>
  <c r="K14" i="4"/>
  <c r="K7" i="4"/>
  <c r="K15" i="4"/>
  <c r="K17" i="4"/>
  <c r="K8" i="4"/>
  <c r="K16" i="4"/>
  <c r="K9" i="4"/>
  <c r="K37" i="22"/>
  <c r="O29" i="17"/>
  <c r="O20" i="17"/>
  <c r="O10" i="17"/>
  <c r="O23" i="17"/>
  <c r="O8" i="17"/>
  <c r="O19" i="17"/>
  <c r="H38" i="2"/>
  <c r="H39" i="2"/>
  <c r="H40" i="2"/>
  <c r="H34" i="2"/>
  <c r="H42" i="2"/>
  <c r="H43" i="2"/>
  <c r="H35" i="2"/>
  <c r="H33" i="2"/>
  <c r="H36" i="2"/>
  <c r="H32" i="2"/>
  <c r="H37" i="2"/>
  <c r="H41" i="2"/>
  <c r="H10" i="2"/>
  <c r="H11" i="2"/>
  <c r="H12" i="2"/>
  <c r="G67" i="14"/>
  <c r="G58" i="14"/>
  <c r="G70" i="14"/>
  <c r="G57" i="14"/>
  <c r="G59" i="14"/>
  <c r="G61" i="14"/>
  <c r="G62" i="14"/>
  <c r="G56" i="14"/>
  <c r="G49" i="2"/>
  <c r="G47" i="2"/>
  <c r="G57" i="2"/>
  <c r="G46" i="2"/>
  <c r="G48" i="2"/>
  <c r="K24" i="4"/>
  <c r="K22" i="4"/>
  <c r="K36" i="4"/>
  <c r="K35" i="4"/>
  <c r="K33" i="4"/>
  <c r="K31" i="4"/>
  <c r="K29" i="4"/>
  <c r="K28" i="4"/>
  <c r="K27" i="4"/>
  <c r="K23" i="4"/>
  <c r="K34" i="4"/>
  <c r="K26" i="4"/>
  <c r="K25" i="4"/>
  <c r="K32" i="4"/>
  <c r="K30" i="4"/>
  <c r="K44" i="22"/>
  <c r="K52" i="22"/>
  <c r="K36" i="22"/>
  <c r="K51" i="22"/>
  <c r="K56" i="22"/>
  <c r="K46" i="22"/>
  <c r="K63" i="22"/>
  <c r="K40" i="22"/>
  <c r="K43" i="22"/>
  <c r="K39" i="22"/>
  <c r="K60" i="22"/>
  <c r="K42" i="22"/>
  <c r="K50" i="22"/>
  <c r="K53" i="22"/>
  <c r="K61" i="22"/>
  <c r="K64" i="22"/>
  <c r="K49" i="22"/>
  <c r="K54" i="22"/>
  <c r="K48" i="22"/>
  <c r="K58" i="22"/>
  <c r="K57" i="22"/>
  <c r="K38" i="22"/>
  <c r="K55" i="22"/>
  <c r="K47" i="22"/>
  <c r="K45" i="22"/>
  <c r="K35" i="22"/>
  <c r="K41" i="22"/>
  <c r="K27" i="22"/>
  <c r="K26" i="22"/>
  <c r="K25" i="22"/>
  <c r="K32" i="22"/>
  <c r="K24" i="22"/>
  <c r="K31" i="22"/>
  <c r="K23" i="22"/>
  <c r="K30" i="22"/>
  <c r="K29" i="22"/>
  <c r="K28" i="22"/>
  <c r="O7" i="17"/>
  <c r="O22" i="17"/>
  <c r="O16" i="17"/>
  <c r="O5" i="17"/>
  <c r="O21" i="17"/>
  <c r="O12" i="17"/>
  <c r="O13" i="17"/>
  <c r="O25" i="17"/>
  <c r="O26" i="17"/>
  <c r="O4" i="17"/>
  <c r="O18" i="17"/>
  <c r="O14" i="17"/>
  <c r="O11" i="17"/>
  <c r="O27" i="17"/>
  <c r="O17" i="17"/>
  <c r="O24" i="17"/>
  <c r="O9" i="17"/>
  <c r="O15" i="17"/>
  <c r="O28" i="17"/>
  <c r="O18" i="11"/>
  <c r="O14" i="11"/>
  <c r="O25" i="11"/>
  <c r="O24" i="11"/>
  <c r="O20" i="11"/>
  <c r="O29" i="11"/>
  <c r="O8" i="11"/>
  <c r="O9" i="11"/>
  <c r="O13" i="11"/>
  <c r="O27" i="11"/>
  <c r="O4" i="11"/>
  <c r="O16" i="11"/>
  <c r="O11" i="11"/>
  <c r="O7" i="11"/>
  <c r="O26" i="11"/>
  <c r="O28" i="11"/>
  <c r="O23" i="11"/>
  <c r="O6" i="11"/>
  <c r="O15" i="11"/>
  <c r="O22" i="11"/>
  <c r="O30" i="11"/>
  <c r="G123" i="3"/>
  <c r="G98" i="3"/>
  <c r="G51" i="2"/>
  <c r="G56" i="2"/>
  <c r="G50" i="2"/>
  <c r="G55" i="2"/>
  <c r="G60" i="14"/>
  <c r="G69" i="14"/>
  <c r="H69" i="14" s="1"/>
  <c r="G68" i="14"/>
  <c r="H60" i="14" l="1"/>
  <c r="H67" i="14"/>
  <c r="H56" i="14"/>
  <c r="H66" i="14"/>
  <c r="H63" i="14"/>
  <c r="H58" i="14"/>
  <c r="H70" i="14"/>
  <c r="H64" i="14"/>
  <c r="H62" i="14"/>
  <c r="H61" i="14"/>
  <c r="H59" i="14"/>
  <c r="H65" i="14"/>
  <c r="H68" i="14"/>
  <c r="H57" i="14"/>
  <c r="H55" i="2"/>
  <c r="H49" i="2"/>
  <c r="H48" i="2"/>
  <c r="H56" i="2"/>
  <c r="H51" i="2"/>
  <c r="H50" i="2"/>
  <c r="H46" i="2"/>
  <c r="H52" i="2"/>
  <c r="H53" i="2"/>
  <c r="H54" i="2"/>
  <c r="H47" i="2"/>
  <c r="H57" i="2"/>
  <c r="G100" i="3"/>
  <c r="G102" i="3"/>
  <c r="G108" i="3"/>
  <c r="G112" i="3"/>
  <c r="G91" i="3"/>
  <c r="G90" i="3"/>
  <c r="G89" i="3"/>
  <c r="G59" i="3"/>
  <c r="G60" i="3"/>
  <c r="G104" i="3" l="1"/>
  <c r="G117" i="3"/>
  <c r="G110" i="3"/>
  <c r="G118" i="3"/>
  <c r="G115" i="3"/>
  <c r="G113" i="3"/>
  <c r="G111" i="3"/>
  <c r="G105" i="3"/>
  <c r="G109" i="3"/>
  <c r="G107" i="3"/>
  <c r="G103" i="3"/>
  <c r="G101" i="3"/>
  <c r="G114" i="3"/>
  <c r="G106" i="3"/>
  <c r="G116" i="3"/>
  <c r="G122" i="3"/>
  <c r="G99" i="3"/>
  <c r="G124" i="3"/>
  <c r="G4" i="14"/>
  <c r="G14" i="14"/>
  <c r="G10" i="14"/>
  <c r="G9" i="14"/>
  <c r="G8" i="14"/>
  <c r="H8" i="14" s="1"/>
  <c r="G7" i="14"/>
  <c r="H7" i="14" s="1"/>
  <c r="G6" i="14"/>
  <c r="H6" i="14" s="1"/>
  <c r="G5" i="14"/>
  <c r="H9" i="14" l="1"/>
  <c r="H10" i="14"/>
  <c r="H14" i="14"/>
  <c r="H4" i="14"/>
  <c r="H13" i="14"/>
  <c r="H12" i="14"/>
  <c r="H11" i="14"/>
  <c r="H17" i="14"/>
  <c r="H16" i="14"/>
  <c r="H15" i="14"/>
  <c r="H5" i="14"/>
  <c r="I102" i="3"/>
  <c r="I105" i="3"/>
  <c r="I97" i="3"/>
  <c r="I111" i="3"/>
  <c r="I115" i="3"/>
  <c r="I120" i="3"/>
  <c r="I99" i="3"/>
  <c r="I101" i="3"/>
  <c r="I113" i="3"/>
  <c r="I100" i="3"/>
  <c r="I108" i="3"/>
  <c r="I121" i="3"/>
  <c r="I122" i="3"/>
  <c r="I114" i="3"/>
  <c r="I117" i="3"/>
  <c r="I109" i="3"/>
  <c r="I116" i="3"/>
  <c r="I112" i="3"/>
  <c r="I119" i="3"/>
  <c r="I123" i="3"/>
  <c r="I104" i="3"/>
  <c r="I106" i="3"/>
  <c r="I110" i="3"/>
  <c r="I125" i="3"/>
  <c r="I103" i="3"/>
  <c r="I124" i="3"/>
  <c r="I98" i="3"/>
  <c r="I107" i="3"/>
  <c r="I118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5" i="3"/>
  <c r="I10" i="3" l="1"/>
  <c r="I18" i="3"/>
  <c r="I26" i="3"/>
  <c r="I17" i="3"/>
  <c r="I11" i="3"/>
  <c r="I19" i="3"/>
  <c r="I27" i="3"/>
  <c r="I8" i="3"/>
  <c r="I16" i="3"/>
  <c r="I9" i="3"/>
  <c r="I32" i="3"/>
  <c r="I24" i="3"/>
  <c r="I25" i="3"/>
  <c r="I31" i="3"/>
  <c r="I29" i="3"/>
  <c r="I14" i="3"/>
  <c r="I23" i="3"/>
  <c r="I21" i="3"/>
  <c r="I15" i="3"/>
  <c r="I13" i="3"/>
  <c r="I7" i="3"/>
  <c r="I28" i="3"/>
  <c r="I30" i="3"/>
  <c r="I20" i="3"/>
  <c r="I22" i="3"/>
  <c r="I12" i="3"/>
  <c r="I6" i="3"/>
  <c r="I94" i="3"/>
  <c r="I92" i="3"/>
  <c r="I62" i="3"/>
  <c r="I63" i="3"/>
  <c r="I88" i="3"/>
  <c r="I87" i="3"/>
  <c r="I57" i="3"/>
  <c r="I58" i="3"/>
  <c r="I56" i="3"/>
  <c r="I35" i="3"/>
  <c r="N56" i="10"/>
  <c r="N47" i="10"/>
  <c r="N32" i="10"/>
  <c r="N40" i="10"/>
  <c r="N48" i="10"/>
  <c r="N33" i="10"/>
  <c r="N41" i="10"/>
  <c r="N45" i="10"/>
  <c r="N49" i="10"/>
  <c r="N28" i="10"/>
  <c r="N34" i="10"/>
  <c r="N42" i="10"/>
  <c r="N50" i="10"/>
  <c r="N53" i="10"/>
  <c r="N35" i="10"/>
  <c r="N43" i="10"/>
  <c r="N38" i="10"/>
  <c r="N51" i="10"/>
  <c r="N29" i="10"/>
  <c r="N36" i="10"/>
  <c r="N30" i="10"/>
  <c r="N52" i="10"/>
  <c r="N37" i="10"/>
  <c r="N44" i="10"/>
  <c r="N54" i="10"/>
  <c r="N55" i="10"/>
  <c r="N31" i="10"/>
  <c r="N39" i="10"/>
  <c r="N46" i="10"/>
  <c r="I67" i="3"/>
  <c r="I66" i="3"/>
  <c r="I4" i="3"/>
  <c r="I93" i="3"/>
  <c r="I61" i="3"/>
  <c r="I42" i="3"/>
  <c r="I50" i="3"/>
  <c r="I43" i="3"/>
  <c r="I51" i="3"/>
  <c r="I36" i="3"/>
  <c r="I59" i="3"/>
  <c r="I60" i="3"/>
  <c r="I45" i="3"/>
  <c r="I44" i="3"/>
  <c r="I52" i="3"/>
  <c r="I37" i="3"/>
  <c r="I53" i="3"/>
  <c r="I38" i="3"/>
  <c r="I46" i="3"/>
  <c r="I5" i="3"/>
  <c r="I39" i="3"/>
  <c r="I47" i="3"/>
  <c r="I54" i="3"/>
  <c r="I40" i="3"/>
  <c r="I48" i="3"/>
  <c r="I55" i="3"/>
  <c r="I41" i="3"/>
  <c r="I49" i="3"/>
  <c r="I71" i="3"/>
  <c r="I79" i="3"/>
  <c r="I86" i="3"/>
  <c r="I72" i="3"/>
  <c r="I80" i="3"/>
  <c r="I89" i="3"/>
  <c r="I78" i="3"/>
  <c r="I73" i="3"/>
  <c r="I81" i="3"/>
  <c r="I90" i="3"/>
  <c r="I74" i="3"/>
  <c r="I82" i="3"/>
  <c r="I91" i="3"/>
  <c r="I70" i="3"/>
  <c r="I75" i="3"/>
  <c r="I83" i="3"/>
  <c r="I68" i="3"/>
  <c r="I76" i="3"/>
  <c r="I84" i="3"/>
  <c r="I69" i="3"/>
  <c r="I77" i="3"/>
  <c r="I85" i="3"/>
  <c r="H4" i="2"/>
  <c r="H9" i="2"/>
  <c r="H5" i="2"/>
  <c r="H14" i="2"/>
  <c r="H15" i="2"/>
  <c r="H13" i="2"/>
  <c r="H7" i="2"/>
  <c r="H6" i="2"/>
  <c r="H8" i="2"/>
</calcChain>
</file>

<file path=xl/sharedStrings.xml><?xml version="1.0" encoding="utf-8"?>
<sst xmlns="http://schemas.openxmlformats.org/spreadsheetml/2006/main" count="977" uniqueCount="122">
  <si>
    <t>Участник</t>
  </si>
  <si>
    <t>Кубок Сапегино</t>
  </si>
  <si>
    <t>Н-Т-Л</t>
  </si>
  <si>
    <t>Комплект</t>
  </si>
  <si>
    <t>Безоборотка</t>
  </si>
  <si>
    <t>В паре с</t>
  </si>
  <si>
    <t>Качели отбор</t>
  </si>
  <si>
    <t>победа</t>
  </si>
  <si>
    <t>Дальний бросок ножа</t>
  </si>
  <si>
    <t>Зона</t>
  </si>
  <si>
    <t>7-10</t>
  </si>
  <si>
    <t>10-13</t>
  </si>
  <si>
    <t>13-16</t>
  </si>
  <si>
    <t>16-19</t>
  </si>
  <si>
    <t>19-22</t>
  </si>
  <si>
    <t>Результаты</t>
  </si>
  <si>
    <t>Дальний бросок топора</t>
  </si>
  <si>
    <t>22-25</t>
  </si>
  <si>
    <t>25-28</t>
  </si>
  <si>
    <t>28-31</t>
  </si>
  <si>
    <t>Глок</t>
  </si>
  <si>
    <t>Беготня</t>
  </si>
  <si>
    <t>Время</t>
  </si>
  <si>
    <t>Очки</t>
  </si>
  <si>
    <t>Рабочий и колхозница</t>
  </si>
  <si>
    <t>Н-Т-Л Женщины</t>
  </si>
  <si>
    <t>Сумма</t>
  </si>
  <si>
    <t>Место</t>
  </si>
  <si>
    <t>Отрыв от лучшего</t>
  </si>
  <si>
    <t>Комплект Женщины</t>
  </si>
  <si>
    <t>Безоборотка Женщины</t>
  </si>
  <si>
    <t>Н-Т-Л Мужчины</t>
  </si>
  <si>
    <t>Комплект Мужчины</t>
  </si>
  <si>
    <t>Безоборотка Мужчины</t>
  </si>
  <si>
    <t>Качели Женщины</t>
  </si>
  <si>
    <t>Отбор</t>
  </si>
  <si>
    <t>Качели Мужчины</t>
  </si>
  <si>
    <t>Дальний бросок ножа женщины</t>
  </si>
  <si>
    <t>Дальний бросок топора женщины</t>
  </si>
  <si>
    <t>Дальний бросок ножа мужчины</t>
  </si>
  <si>
    <t>Дальний бросок топора мужчины</t>
  </si>
  <si>
    <t>Глок женщины</t>
  </si>
  <si>
    <t>Глок мужчины</t>
  </si>
  <si>
    <t>Результат</t>
  </si>
  <si>
    <t>Долгих Наталия</t>
  </si>
  <si>
    <t>Бочаров Александр</t>
  </si>
  <si>
    <t>Харитонов Александр</t>
  </si>
  <si>
    <t>Шлоков Роман</t>
  </si>
  <si>
    <t>Родиков Сергей</t>
  </si>
  <si>
    <t>Цымбалова Анна</t>
  </si>
  <si>
    <t>Столицын Сергей</t>
  </si>
  <si>
    <t>Баландин Владимир</t>
  </si>
  <si>
    <t>Новиков Сергей</t>
  </si>
  <si>
    <t>Матевосян Ашот</t>
  </si>
  <si>
    <t>Скляревская Евгения</t>
  </si>
  <si>
    <t>Н-Т-Л новички</t>
  </si>
  <si>
    <t>Комплект новички</t>
  </si>
  <si>
    <t>Безоборотка новички</t>
  </si>
  <si>
    <t>Долгих Иван</t>
  </si>
  <si>
    <t>Ерошин Анатолий</t>
  </si>
  <si>
    <t>Большов Игорь</t>
  </si>
  <si>
    <t>Салахов Рашид</t>
  </si>
  <si>
    <t>Сумма по 3 упражнениям</t>
  </si>
  <si>
    <t>Аюпов Альберт</t>
  </si>
  <si>
    <t>Зеленцов Алексей</t>
  </si>
  <si>
    <t>Дмитриева Венера</t>
  </si>
  <si>
    <t>Дмитриев Артём</t>
  </si>
  <si>
    <t>Интуитив нож</t>
  </si>
  <si>
    <t>Интуитив топор</t>
  </si>
  <si>
    <t>Горячкина Ирина</t>
  </si>
  <si>
    <t>Конюхова Наталья</t>
  </si>
  <si>
    <t>Арт Василий</t>
  </si>
  <si>
    <t>Дербунов Григорий</t>
  </si>
  <si>
    <t>Басманов Алексей</t>
  </si>
  <si>
    <t>Евдокимова Юлия</t>
  </si>
  <si>
    <t>Ткачева Дарья</t>
  </si>
  <si>
    <t>Леншина Вера</t>
  </si>
  <si>
    <t>Шагин Иван</t>
  </si>
  <si>
    <t>Интуитив нож женщины</t>
  </si>
  <si>
    <t>Интуитив топор женщины</t>
  </si>
  <si>
    <t>Интуитив нож мужчины</t>
  </si>
  <si>
    <t>Интуитив топор мужчины</t>
  </si>
  <si>
    <t>Дмитриев Родослав</t>
  </si>
  <si>
    <t xml:space="preserve"> </t>
  </si>
  <si>
    <t>Потеряшки</t>
  </si>
  <si>
    <t>Плюс-минус</t>
  </si>
  <si>
    <t>Ольга Соломина</t>
  </si>
  <si>
    <t>Андрей Ходорченко</t>
  </si>
  <si>
    <t>Олег Шабанов</t>
  </si>
  <si>
    <t>Сенькова Надежда</t>
  </si>
  <si>
    <t>Анциферова Юлия</t>
  </si>
  <si>
    <t>Царьков Александр</t>
  </si>
  <si>
    <t>Сидорин Денис</t>
  </si>
  <si>
    <t>Новикова Мария</t>
  </si>
  <si>
    <t>Бухтияров Никита</t>
  </si>
  <si>
    <t>Дмитрий Гусев</t>
  </si>
  <si>
    <t>Дмитриев Добромир</t>
  </si>
  <si>
    <t xml:space="preserve">Митрофанов Владимир </t>
  </si>
  <si>
    <t>Воронков Андрей</t>
  </si>
  <si>
    <t>Конохюва Наталья</t>
  </si>
  <si>
    <t>Че</t>
  </si>
  <si>
    <t>Петтерсон</t>
  </si>
  <si>
    <t>Гатауллин Рашит</t>
  </si>
  <si>
    <t>Васильев Вячеслав</t>
  </si>
  <si>
    <t>Евсикова Анна</t>
  </si>
  <si>
    <t>Трусова Мария</t>
  </si>
  <si>
    <t>Юрий Авдиенко</t>
  </si>
  <si>
    <t xml:space="preserve">Бочаров Александр. </t>
  </si>
  <si>
    <t xml:space="preserve">Ткачева Дарья </t>
  </si>
  <si>
    <t xml:space="preserve">Аюпов Альберт </t>
  </si>
  <si>
    <t xml:space="preserve">Матевосян Ашот </t>
  </si>
  <si>
    <t>Хлюпина Екатерина</t>
  </si>
  <si>
    <t xml:space="preserve">Мосейчук Валерий </t>
  </si>
  <si>
    <t>Мосейчук Валерий</t>
  </si>
  <si>
    <t>Харионовский Алексей</t>
  </si>
  <si>
    <t>Дмитриев Артем</t>
  </si>
  <si>
    <t>Финал</t>
  </si>
  <si>
    <t>0ф</t>
  </si>
  <si>
    <t>нет</t>
  </si>
  <si>
    <t>да</t>
  </si>
  <si>
    <t>Долгих Татьяна</t>
  </si>
  <si>
    <t>Вне зачёта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</si>
</sst>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18" applyNumberFormat="0" applyAlignment="0" applyProtection="0"/>
  </cellStyleXfs>
  <cellXfs count="173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0" xfId="0" applyFont="1"/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3" fillId="0" borderId="0" xfId="0" applyFont="1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/>
    <xf numFmtId="0" fontId="0" fillId="0" borderId="1" xfId="0" applyBorder="1"/>
    <xf numFmtId="10" fontId="0" fillId="0" borderId="1" xfId="0" applyNumberFormat="1" applyBorder="1"/>
    <xf numFmtId="0" fontId="1" fillId="0" borderId="6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1" xfId="0" applyFill="1" applyBorder="1"/>
    <xf numFmtId="0" fontId="0" fillId="0" borderId="0" xfId="0" applyFill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0" xfId="0" applyBorder="1"/>
    <xf numFmtId="0" fontId="0" fillId="0" borderId="0" xfId="0" applyFont="1"/>
    <xf numFmtId="0" fontId="0" fillId="0" borderId="0" xfId="0" applyAlignment="1">
      <alignment wrapText="1"/>
    </xf>
    <xf numFmtId="0" fontId="0" fillId="0" borderId="5" xfId="0" applyBorder="1"/>
    <xf numFmtId="0" fontId="3" fillId="0" borderId="0" xfId="0" applyFont="1" applyAlignment="1">
      <alignment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10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1" xfId="0" applyBorder="1" applyAlignment="1"/>
    <xf numFmtId="0" fontId="0" fillId="0" borderId="0" xfId="0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Border="1"/>
    <xf numFmtId="0" fontId="0" fillId="0" borderId="6" xfId="0" applyFill="1" applyBorder="1"/>
    <xf numFmtId="0" fontId="0" fillId="0" borderId="1" xfId="0" applyFill="1" applyBorder="1" applyAlignment="1"/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4" xfId="0" applyFill="1" applyBorder="1"/>
    <xf numFmtId="0" fontId="0" fillId="0" borderId="15" xfId="0" applyFill="1" applyBorder="1"/>
    <xf numFmtId="0" fontId="0" fillId="0" borderId="11" xfId="0" applyFill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10" fontId="0" fillId="0" borderId="5" xfId="0" applyNumberFormat="1" applyBorder="1"/>
    <xf numFmtId="0" fontId="5" fillId="4" borderId="1" xfId="2" applyBorder="1"/>
    <xf numFmtId="0" fontId="0" fillId="0" borderId="1" xfId="0" applyFill="1" applyBorder="1" applyAlignment="1">
      <alignment vertical="center"/>
    </xf>
    <xf numFmtId="0" fontId="0" fillId="0" borderId="9" xfId="0" applyFill="1" applyBorder="1"/>
    <xf numFmtId="0" fontId="0" fillId="0" borderId="1" xfId="0" applyBorder="1" applyAlignment="1">
      <alignment vertical="center"/>
    </xf>
    <xf numFmtId="2" fontId="0" fillId="0" borderId="0" xfId="0" applyNumberFormat="1"/>
    <xf numFmtId="2" fontId="1" fillId="0" borderId="1" xfId="0" applyNumberFormat="1" applyFont="1" applyBorder="1" applyAlignment="1">
      <alignment horizontal="center" vertical="center"/>
    </xf>
    <xf numFmtId="1" fontId="0" fillId="0" borderId="0" xfId="0" applyNumberFormat="1"/>
    <xf numFmtId="0" fontId="0" fillId="7" borderId="0" xfId="0" applyFill="1"/>
    <xf numFmtId="0" fontId="0" fillId="0" borderId="0" xfId="0" applyFill="1"/>
    <xf numFmtId="0" fontId="0" fillId="7" borderId="1" xfId="0" applyFont="1" applyFill="1" applyBorder="1"/>
    <xf numFmtId="0" fontId="0" fillId="2" borderId="1" xfId="0" applyFont="1" applyFill="1" applyBorder="1"/>
    <xf numFmtId="0" fontId="0" fillId="0" borderId="19" xfId="0" applyFill="1" applyBorder="1"/>
    <xf numFmtId="0" fontId="0" fillId="0" borderId="21" xfId="0" applyFill="1" applyBorder="1"/>
    <xf numFmtId="0" fontId="0" fillId="0" borderId="22" xfId="0" applyFill="1" applyBorder="1"/>
    <xf numFmtId="0" fontId="0" fillId="0" borderId="16" xfId="0" applyFont="1" applyBorder="1"/>
    <xf numFmtId="0" fontId="0" fillId="0" borderId="23" xfId="0" applyFont="1" applyBorder="1"/>
    <xf numFmtId="0" fontId="0" fillId="0" borderId="24" xfId="0" applyFill="1" applyBorder="1"/>
    <xf numFmtId="0" fontId="0" fillId="0" borderId="14" xfId="0" applyFont="1" applyBorder="1"/>
    <xf numFmtId="0" fontId="0" fillId="0" borderId="25" xfId="0" applyBorder="1"/>
    <xf numFmtId="0" fontId="0" fillId="0" borderId="15" xfId="0" applyFont="1" applyBorder="1"/>
    <xf numFmtId="0" fontId="0" fillId="0" borderId="19" xfId="0" applyBorder="1"/>
    <xf numFmtId="0" fontId="0" fillId="0" borderId="26" xfId="0" applyFill="1" applyBorder="1"/>
    <xf numFmtId="0" fontId="5" fillId="0" borderId="1" xfId="2" applyFill="1" applyBorder="1"/>
    <xf numFmtId="0" fontId="4" fillId="0" borderId="1" xfId="1" applyFill="1" applyBorder="1"/>
    <xf numFmtId="0" fontId="0" fillId="0" borderId="27" xfId="0" applyBorder="1"/>
    <xf numFmtId="0" fontId="0" fillId="0" borderId="26" xfId="0" applyBorder="1"/>
    <xf numFmtId="0" fontId="0" fillId="0" borderId="20" xfId="0" applyBorder="1"/>
    <xf numFmtId="0" fontId="0" fillId="0" borderId="28" xfId="0" applyFill="1" applyBorder="1"/>
    <xf numFmtId="0" fontId="0" fillId="0" borderId="29" xfId="0" applyFill="1" applyBorder="1"/>
    <xf numFmtId="0" fontId="0" fillId="0" borderId="20" xfId="0" applyFill="1" applyBorder="1"/>
    <xf numFmtId="0" fontId="4" fillId="3" borderId="20" xfId="1" applyBorder="1"/>
    <xf numFmtId="0" fontId="4" fillId="3" borderId="15" xfId="1" applyBorder="1"/>
    <xf numFmtId="0" fontId="4" fillId="3" borderId="16" xfId="1" applyBorder="1"/>
    <xf numFmtId="0" fontId="5" fillId="4" borderId="23" xfId="2" applyBorder="1"/>
    <xf numFmtId="0" fontId="5" fillId="4" borderId="19" xfId="2" applyBorder="1"/>
    <xf numFmtId="0" fontId="5" fillId="4" borderId="14" xfId="2" applyBorder="1"/>
    <xf numFmtId="0" fontId="4" fillId="3" borderId="14" xfId="1" applyBorder="1"/>
    <xf numFmtId="0" fontId="5" fillId="4" borderId="15" xfId="2" applyBorder="1"/>
    <xf numFmtId="0" fontId="5" fillId="4" borderId="16" xfId="2" applyBorder="1"/>
    <xf numFmtId="0" fontId="5" fillId="0" borderId="19" xfId="2" applyFill="1" applyBorder="1"/>
    <xf numFmtId="0" fontId="7" fillId="5" borderId="15" xfId="3" applyBorder="1"/>
    <xf numFmtId="0" fontId="8" fillId="6" borderId="18" xfId="4"/>
    <xf numFmtId="0" fontId="0" fillId="0" borderId="12" xfId="0" applyFill="1" applyBorder="1"/>
    <xf numFmtId="0" fontId="0" fillId="0" borderId="27" xfId="0" applyFill="1" applyBorder="1"/>
    <xf numFmtId="0" fontId="0" fillId="0" borderId="17" xfId="0" applyFill="1" applyBorder="1"/>
    <xf numFmtId="0" fontId="0" fillId="0" borderId="5" xfId="0" applyFill="1" applyBorder="1"/>
    <xf numFmtId="0" fontId="0" fillId="0" borderId="4" xfId="0" applyFill="1" applyBorder="1"/>
    <xf numFmtId="0" fontId="7" fillId="5" borderId="23" xfId="3" applyBorder="1"/>
    <xf numFmtId="0" fontId="0" fillId="8" borderId="14" xfId="0" applyFill="1" applyBorder="1"/>
    <xf numFmtId="0" fontId="4" fillId="0" borderId="1" xfId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2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" fillId="0" borderId="1" xfId="1" applyFill="1" applyBorder="1" applyAlignment="1">
      <alignment horizontal="center"/>
    </xf>
    <xf numFmtId="10" fontId="1" fillId="0" borderId="1" xfId="0" applyNumberFormat="1" applyFont="1" applyFill="1" applyBorder="1"/>
    <xf numFmtId="10" fontId="6" fillId="0" borderId="1" xfId="2" applyNumberFormat="1" applyFont="1" applyFill="1" applyBorder="1"/>
    <xf numFmtId="10" fontId="6" fillId="0" borderId="1" xfId="1" applyNumberFormat="1" applyFont="1" applyFill="1" applyBorder="1"/>
    <xf numFmtId="10" fontId="1" fillId="0" borderId="1" xfId="2" applyNumberFormat="1" applyFont="1" applyFill="1" applyBorder="1"/>
    <xf numFmtId="10" fontId="1" fillId="0" borderId="1" xfId="1" applyNumberFormat="1" applyFont="1" applyFill="1" applyBorder="1"/>
    <xf numFmtId="10" fontId="0" fillId="0" borderId="1" xfId="0" applyNumberFormat="1" applyFont="1" applyFill="1" applyBorder="1"/>
    <xf numFmtId="10" fontId="6" fillId="0" borderId="1" xfId="0" applyNumberFormat="1" applyFont="1" applyFill="1" applyBorder="1"/>
    <xf numFmtId="0" fontId="0" fillId="7" borderId="1" xfId="0" applyFont="1" applyFill="1" applyBorder="1" applyAlignment="1">
      <alignment horizontal="center" vertical="center"/>
    </xf>
    <xf numFmtId="0" fontId="1" fillId="7" borderId="1" xfId="0" applyFont="1" applyFill="1" applyBorder="1"/>
    <xf numFmtId="0" fontId="1" fillId="7" borderId="1" xfId="0" applyFont="1" applyFill="1" applyBorder="1" applyAlignment="1">
      <alignment horizontal="center" vertical="center"/>
    </xf>
    <xf numFmtId="10" fontId="1" fillId="7" borderId="1" xfId="0" applyNumberFormat="1" applyFont="1" applyFill="1" applyBorder="1"/>
    <xf numFmtId="0" fontId="0" fillId="0" borderId="1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Fill="1" applyBorder="1"/>
    <xf numFmtId="0" fontId="1" fillId="0" borderId="0" xfId="0" applyFont="1" applyBorder="1" applyAlignment="1">
      <alignment horizontal="center" vertical="center"/>
    </xf>
    <xf numFmtId="2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0" fillId="9" borderId="1" xfId="0" applyFill="1" applyBorder="1"/>
    <xf numFmtId="10" fontId="0" fillId="9" borderId="1" xfId="0" applyNumberFormat="1" applyFill="1" applyBorder="1"/>
    <xf numFmtId="0" fontId="0" fillId="9" borderId="26" xfId="0" applyFill="1" applyBorder="1"/>
    <xf numFmtId="0" fontId="0" fillId="9" borderId="27" xfId="0" applyFill="1" applyBorder="1"/>
    <xf numFmtId="0" fontId="0" fillId="0" borderId="0" xfId="0" applyAlignment="1"/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vertic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5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5">
    <cellStyle name="Контрольная ячейка" xfId="4" builtinId="23"/>
    <cellStyle name="Нейтральный" xfId="2" builtinId="28"/>
    <cellStyle name="Обычный" xfId="0" builtinId="0"/>
    <cellStyle name="Плохой" xfId="3" builtinId="27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view="pageBreakPreview" zoomScale="60" zoomScaleNormal="100" workbookViewId="0">
      <selection activeCell="O13" sqref="O13"/>
    </sheetView>
  </sheetViews>
  <sheetFormatPr defaultRowHeight="15" x14ac:dyDescent="0.25"/>
  <cols>
    <col min="1" max="1" width="13" style="8" customWidth="1"/>
    <col min="2" max="11" width="8.5703125" customWidth="1"/>
  </cols>
  <sheetData>
    <row r="1" spans="1:11" ht="18.75" x14ac:dyDescent="0.3">
      <c r="A1" s="23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5.75" thickBot="1" x14ac:dyDescent="0.3">
      <c r="A2" s="7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8.75" x14ac:dyDescent="0.3">
      <c r="A3" s="12" t="s">
        <v>1</v>
      </c>
    </row>
    <row r="4" spans="1:11" x14ac:dyDescent="0.25">
      <c r="A4" s="9"/>
      <c r="B4" s="48">
        <v>1</v>
      </c>
      <c r="C4" s="48">
        <v>2</v>
      </c>
      <c r="D4" s="48">
        <v>3</v>
      </c>
      <c r="E4" s="48">
        <v>4</v>
      </c>
      <c r="F4" s="48">
        <v>5</v>
      </c>
    </row>
    <row r="5" spans="1:11" ht="26.25" customHeight="1" x14ac:dyDescent="0.25">
      <c r="A5" s="9" t="s">
        <v>2</v>
      </c>
      <c r="B5" s="48"/>
      <c r="C5" s="48"/>
      <c r="D5" s="48"/>
      <c r="E5" s="48"/>
      <c r="F5" s="48"/>
    </row>
    <row r="6" spans="1:11" ht="26.25" customHeight="1" x14ac:dyDescent="0.25">
      <c r="A6" s="9" t="s">
        <v>3</v>
      </c>
      <c r="B6" s="47"/>
      <c r="C6" s="47"/>
      <c r="D6" s="47"/>
      <c r="E6" s="47"/>
      <c r="F6" s="47"/>
    </row>
    <row r="7" spans="1:11" ht="26.25" customHeight="1" x14ac:dyDescent="0.25">
      <c r="A7" s="9" t="s">
        <v>4</v>
      </c>
      <c r="B7" s="47"/>
      <c r="C7" s="47"/>
      <c r="D7" s="47"/>
      <c r="E7" s="47"/>
      <c r="F7" s="47"/>
    </row>
    <row r="8" spans="1:11" ht="30" customHeight="1" thickBot="1" x14ac:dyDescent="0.3">
      <c r="A8" t="s">
        <v>5</v>
      </c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x14ac:dyDescent="0.25">
      <c r="A9" s="10"/>
      <c r="B9" s="21">
        <v>1</v>
      </c>
      <c r="C9" s="21">
        <v>2</v>
      </c>
      <c r="D9" s="21">
        <v>3</v>
      </c>
      <c r="E9" s="21">
        <v>4</v>
      </c>
      <c r="F9" s="21">
        <v>5</v>
      </c>
      <c r="G9" s="21">
        <v>6</v>
      </c>
      <c r="H9" s="21">
        <v>7</v>
      </c>
      <c r="I9" s="21">
        <v>8</v>
      </c>
      <c r="J9" s="21">
        <v>9</v>
      </c>
      <c r="K9" s="21">
        <v>10</v>
      </c>
    </row>
    <row r="10" spans="1:11" ht="37.5" customHeight="1" x14ac:dyDescent="0.25">
      <c r="A10" s="13" t="s">
        <v>24</v>
      </c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38.25" customHeight="1" x14ac:dyDescent="0.25">
      <c r="A11" s="9" t="s">
        <v>84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spans="1:11" ht="37.5" customHeight="1" thickBot="1" x14ac:dyDescent="0.3">
      <c r="A12" s="13" t="s">
        <v>85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</row>
    <row r="13" spans="1:11" s="1" customFormat="1" ht="30" customHeight="1" thickBot="1" x14ac:dyDescent="0.3">
      <c r="A13" s="16" t="s">
        <v>21</v>
      </c>
      <c r="B13" s="17" t="s">
        <v>22</v>
      </c>
      <c r="C13" s="18"/>
      <c r="D13" s="19"/>
      <c r="E13" s="20"/>
      <c r="G13" s="17" t="s">
        <v>23</v>
      </c>
      <c r="H13" s="18"/>
      <c r="I13" s="19"/>
      <c r="J13" s="20"/>
    </row>
    <row r="14" spans="1:11" s="1" customFormat="1" ht="11.25" customHeight="1" thickBot="1" x14ac:dyDescent="0.3">
      <c r="A14" s="16"/>
      <c r="B14" s="17"/>
      <c r="C14" s="53"/>
      <c r="D14" s="53"/>
      <c r="E14" s="53"/>
      <c r="G14" s="17"/>
      <c r="H14" s="53"/>
      <c r="I14" s="53"/>
      <c r="J14" s="53"/>
    </row>
    <row r="15" spans="1:11" ht="37.5" customHeight="1" thickBot="1" x14ac:dyDescent="0.3">
      <c r="A15" s="15" t="s">
        <v>6</v>
      </c>
      <c r="B15" t="s">
        <v>5</v>
      </c>
      <c r="C15" s="3"/>
      <c r="D15" s="3"/>
      <c r="E15" s="3"/>
      <c r="F15" s="3"/>
      <c r="G15" s="3"/>
      <c r="H15" s="3"/>
      <c r="I15" t="s">
        <v>7</v>
      </c>
      <c r="J15" s="4"/>
      <c r="K15" s="5"/>
    </row>
    <row r="17" spans="1:11" x14ac:dyDescent="0.25">
      <c r="A17" s="10"/>
      <c r="B17" s="2">
        <v>1</v>
      </c>
      <c r="C17" s="2">
        <v>2</v>
      </c>
      <c r="D17" s="2">
        <v>3</v>
      </c>
      <c r="E17" s="2">
        <v>4</v>
      </c>
      <c r="F17" s="2">
        <v>5</v>
      </c>
      <c r="G17" s="2">
        <v>6</v>
      </c>
      <c r="H17" s="2">
        <v>7</v>
      </c>
      <c r="I17" s="2">
        <v>8</v>
      </c>
      <c r="J17" s="2">
        <v>9</v>
      </c>
      <c r="K17" s="2">
        <v>10</v>
      </c>
    </row>
    <row r="18" spans="1:11" ht="30.75" customHeight="1" x14ac:dyDescent="0.25">
      <c r="A18" s="14" t="s">
        <v>20</v>
      </c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ht="9" customHeight="1" x14ac:dyDescent="0.25">
      <c r="A19" s="14"/>
      <c r="B19" s="50"/>
      <c r="C19" s="50"/>
      <c r="D19" s="50"/>
      <c r="E19" s="50"/>
      <c r="F19" s="50"/>
      <c r="G19" s="50"/>
      <c r="H19" s="50"/>
      <c r="I19" s="135"/>
      <c r="J19" s="135"/>
      <c r="K19" s="135"/>
    </row>
    <row r="20" spans="1:11" x14ac:dyDescent="0.25">
      <c r="A20" s="10"/>
      <c r="B20" s="2">
        <v>1</v>
      </c>
      <c r="C20" s="2">
        <v>2</v>
      </c>
      <c r="D20" s="2">
        <v>3</v>
      </c>
      <c r="E20" s="2">
        <v>4</v>
      </c>
      <c r="F20" s="2">
        <v>5</v>
      </c>
      <c r="G20" s="2">
        <v>6</v>
      </c>
      <c r="H20" s="2">
        <v>7</v>
      </c>
    </row>
    <row r="21" spans="1:11" ht="30" x14ac:dyDescent="0.25">
      <c r="A21" s="11" t="s">
        <v>67</v>
      </c>
      <c r="B21" s="2"/>
      <c r="C21" s="2"/>
      <c r="D21" s="2"/>
      <c r="E21" s="2"/>
      <c r="F21" s="2"/>
      <c r="G21" s="2"/>
      <c r="H21" s="2"/>
    </row>
    <row r="22" spans="1:11" ht="30" x14ac:dyDescent="0.25">
      <c r="A22" s="11" t="s">
        <v>68</v>
      </c>
      <c r="B22" s="2"/>
      <c r="C22" s="2"/>
      <c r="D22" s="2"/>
      <c r="E22" s="2"/>
      <c r="F22" s="2"/>
      <c r="G22" s="2"/>
      <c r="H22" s="2"/>
    </row>
    <row r="23" spans="1:11" ht="18.75" x14ac:dyDescent="0.3">
      <c r="A23" s="12" t="s">
        <v>8</v>
      </c>
    </row>
    <row r="24" spans="1:11" x14ac:dyDescent="0.25">
      <c r="A24" s="10" t="s">
        <v>9</v>
      </c>
      <c r="B24" s="145" t="s">
        <v>10</v>
      </c>
      <c r="C24" s="145"/>
      <c r="D24" s="145" t="s">
        <v>11</v>
      </c>
      <c r="E24" s="145"/>
      <c r="F24" s="145" t="s">
        <v>12</v>
      </c>
      <c r="G24" s="145"/>
      <c r="H24" s="145" t="s">
        <v>13</v>
      </c>
      <c r="I24" s="145"/>
      <c r="J24" s="145" t="s">
        <v>14</v>
      </c>
      <c r="K24" s="145"/>
    </row>
    <row r="25" spans="1:11" ht="30" customHeight="1" x14ac:dyDescent="0.25">
      <c r="A25" s="10" t="s">
        <v>15</v>
      </c>
      <c r="B25" s="146"/>
      <c r="C25" s="146"/>
      <c r="D25" s="146"/>
      <c r="E25" s="146"/>
      <c r="F25" s="146"/>
      <c r="G25" s="146"/>
      <c r="H25" s="146"/>
      <c r="I25" s="146"/>
      <c r="J25" s="146"/>
      <c r="K25" s="146"/>
    </row>
    <row r="26" spans="1:11" ht="30" customHeight="1" x14ac:dyDescent="0.25">
      <c r="A26" s="10"/>
      <c r="B26" s="146"/>
      <c r="C26" s="146"/>
      <c r="D26" s="146"/>
      <c r="E26" s="146"/>
      <c r="F26" s="146"/>
      <c r="G26" s="146"/>
      <c r="H26" s="146"/>
      <c r="I26" s="146"/>
      <c r="J26" s="146"/>
      <c r="K26" s="146"/>
    </row>
    <row r="27" spans="1:11" ht="18.75" x14ac:dyDescent="0.3">
      <c r="A27" s="12" t="s">
        <v>16</v>
      </c>
    </row>
    <row r="28" spans="1:11" x14ac:dyDescent="0.25">
      <c r="A28" s="10" t="s">
        <v>9</v>
      </c>
      <c r="B28" s="145" t="s">
        <v>10</v>
      </c>
      <c r="C28" s="145"/>
      <c r="D28" s="145" t="s">
        <v>11</v>
      </c>
      <c r="E28" s="145"/>
      <c r="F28" s="145" t="s">
        <v>12</v>
      </c>
      <c r="G28" s="145"/>
      <c r="H28" s="145" t="s">
        <v>13</v>
      </c>
      <c r="I28" s="145"/>
      <c r="J28" s="145" t="s">
        <v>14</v>
      </c>
      <c r="K28" s="145"/>
    </row>
    <row r="29" spans="1:11" ht="30" customHeight="1" x14ac:dyDescent="0.25">
      <c r="A29" s="10" t="s">
        <v>15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6"/>
    </row>
    <row r="30" spans="1:11" ht="30" customHeight="1" x14ac:dyDescent="0.25">
      <c r="A30" s="10"/>
      <c r="B30" s="143"/>
      <c r="C30" s="144"/>
      <c r="D30" s="143"/>
      <c r="E30" s="144"/>
      <c r="F30" s="143"/>
      <c r="G30" s="144"/>
      <c r="H30" s="143"/>
      <c r="I30" s="144"/>
      <c r="J30" s="143"/>
      <c r="K30" s="144"/>
    </row>
    <row r="31" spans="1:11" x14ac:dyDescent="0.25">
      <c r="A31" s="10" t="s">
        <v>9</v>
      </c>
      <c r="B31" s="145" t="s">
        <v>17</v>
      </c>
      <c r="C31" s="145"/>
      <c r="D31" s="145" t="s">
        <v>18</v>
      </c>
      <c r="E31" s="145"/>
      <c r="F31" s="145" t="s">
        <v>19</v>
      </c>
      <c r="G31" s="145"/>
      <c r="H31" s="145"/>
      <c r="I31" s="145"/>
      <c r="J31" s="145"/>
      <c r="K31" s="145"/>
    </row>
    <row r="32" spans="1:11" ht="30" customHeight="1" x14ac:dyDescent="0.25">
      <c r="A32" s="10" t="s">
        <v>15</v>
      </c>
      <c r="B32" s="146"/>
      <c r="C32" s="146"/>
      <c r="D32" s="146"/>
      <c r="E32" s="146"/>
      <c r="F32" s="146"/>
      <c r="G32" s="146"/>
      <c r="H32" s="146"/>
      <c r="I32" s="146"/>
      <c r="J32" s="146"/>
      <c r="K32" s="146"/>
    </row>
    <row r="33" spans="1:11" ht="30" customHeight="1" x14ac:dyDescent="0.25">
      <c r="A33" s="10"/>
      <c r="B33" s="143"/>
      <c r="C33" s="144"/>
      <c r="D33" s="143"/>
      <c r="E33" s="144"/>
      <c r="F33" s="143"/>
      <c r="G33" s="144"/>
      <c r="H33" s="143"/>
      <c r="I33" s="144"/>
      <c r="J33" s="143"/>
      <c r="K33" s="144"/>
    </row>
  </sheetData>
  <mergeCells count="45">
    <mergeCell ref="B24:C24"/>
    <mergeCell ref="D24:E24"/>
    <mergeCell ref="F24:G24"/>
    <mergeCell ref="H24:I24"/>
    <mergeCell ref="J24:K24"/>
    <mergeCell ref="B26:C26"/>
    <mergeCell ref="D26:E26"/>
    <mergeCell ref="F26:G26"/>
    <mergeCell ref="H26:I26"/>
    <mergeCell ref="J26:K26"/>
    <mergeCell ref="B25:C25"/>
    <mergeCell ref="D25:E25"/>
    <mergeCell ref="F25:G25"/>
    <mergeCell ref="H25:I25"/>
    <mergeCell ref="J25:K25"/>
    <mergeCell ref="B28:C28"/>
    <mergeCell ref="D28:E28"/>
    <mergeCell ref="F28:G28"/>
    <mergeCell ref="H28:I28"/>
    <mergeCell ref="J28:K28"/>
    <mergeCell ref="B30:C30"/>
    <mergeCell ref="D30:E30"/>
    <mergeCell ref="F30:G30"/>
    <mergeCell ref="H30:I30"/>
    <mergeCell ref="J30:K30"/>
    <mergeCell ref="B29:C29"/>
    <mergeCell ref="D29:E29"/>
    <mergeCell ref="F29:G29"/>
    <mergeCell ref="H29:I29"/>
    <mergeCell ref="J29:K29"/>
    <mergeCell ref="B32:C32"/>
    <mergeCell ref="D32:E32"/>
    <mergeCell ref="F32:G32"/>
    <mergeCell ref="H32:I32"/>
    <mergeCell ref="J32:K32"/>
    <mergeCell ref="B31:C31"/>
    <mergeCell ref="D31:E31"/>
    <mergeCell ref="F31:G31"/>
    <mergeCell ref="H31:I31"/>
    <mergeCell ref="J31:K31"/>
    <mergeCell ref="B33:C33"/>
    <mergeCell ref="D33:E33"/>
    <mergeCell ref="F33:G33"/>
    <mergeCell ref="H33:I33"/>
    <mergeCell ref="J33:K33"/>
  </mergeCells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workbookViewId="0">
      <selection activeCell="F45" sqref="F45"/>
    </sheetView>
  </sheetViews>
  <sheetFormatPr defaultRowHeight="15" x14ac:dyDescent="0.25"/>
  <cols>
    <col min="1" max="1" width="34.140625" customWidth="1"/>
    <col min="4" max="4" width="9.5703125" customWidth="1"/>
    <col min="6" max="6" width="16.7109375" customWidth="1"/>
    <col min="14" max="14" width="16.7109375" customWidth="1"/>
  </cols>
  <sheetData>
    <row r="1" spans="1:6" x14ac:dyDescent="0.25">
      <c r="A1" s="152" t="s">
        <v>21</v>
      </c>
    </row>
    <row r="2" spans="1:6" x14ac:dyDescent="0.25">
      <c r="A2" s="152"/>
    </row>
    <row r="3" spans="1:6" ht="15.75" thickBot="1" x14ac:dyDescent="0.3">
      <c r="A3" s="152"/>
      <c r="B3" s="26" t="s">
        <v>22</v>
      </c>
      <c r="C3" s="6" t="s">
        <v>23</v>
      </c>
      <c r="D3" s="24" t="s">
        <v>43</v>
      </c>
      <c r="E3" s="24" t="s">
        <v>27</v>
      </c>
      <c r="F3" s="24" t="s">
        <v>28</v>
      </c>
    </row>
    <row r="4" spans="1:6" x14ac:dyDescent="0.25">
      <c r="A4" s="86" t="s">
        <v>73</v>
      </c>
      <c r="B4" s="70">
        <v>132</v>
      </c>
      <c r="C4" s="6">
        <f>9+11+10+21</f>
        <v>51</v>
      </c>
      <c r="D4" s="24">
        <f>C4/B4</f>
        <v>0.38636363636363635</v>
      </c>
      <c r="E4" s="24">
        <v>1</v>
      </c>
      <c r="F4" s="25">
        <f t="shared" ref="F4:F25" si="0">D4/MAX($D$4:$D$43)</f>
        <v>1</v>
      </c>
    </row>
    <row r="5" spans="1:6" ht="15.75" thickBot="1" x14ac:dyDescent="0.3">
      <c r="A5" s="108" t="s">
        <v>71</v>
      </c>
      <c r="B5" s="70"/>
      <c r="C5" s="50"/>
      <c r="D5" s="24"/>
      <c r="E5" s="24"/>
      <c r="F5" s="25">
        <f t="shared" si="0"/>
        <v>0</v>
      </c>
    </row>
    <row r="6" spans="1:6" x14ac:dyDescent="0.25">
      <c r="A6" s="86" t="s">
        <v>74</v>
      </c>
      <c r="B6" s="70">
        <v>202</v>
      </c>
      <c r="C6" s="50">
        <v>32</v>
      </c>
      <c r="D6" s="24">
        <f t="shared" ref="D6" si="1">C6/B6</f>
        <v>0.15841584158415842</v>
      </c>
      <c r="E6" s="88"/>
      <c r="F6" s="25">
        <f t="shared" si="0"/>
        <v>0.41001747233546887</v>
      </c>
    </row>
    <row r="7" spans="1:6" ht="15.75" thickBot="1" x14ac:dyDescent="0.3">
      <c r="A7" s="108" t="s">
        <v>95</v>
      </c>
      <c r="B7" s="70"/>
      <c r="C7" s="50"/>
      <c r="D7" s="24"/>
      <c r="E7" s="30"/>
      <c r="F7" s="25">
        <f t="shared" si="0"/>
        <v>0</v>
      </c>
    </row>
    <row r="8" spans="1:6" x14ac:dyDescent="0.25">
      <c r="A8" s="86" t="s">
        <v>87</v>
      </c>
      <c r="B8" s="70">
        <v>171</v>
      </c>
      <c r="C8" s="50">
        <f>28+6</f>
        <v>34</v>
      </c>
      <c r="D8" s="24">
        <f t="shared" ref="D8" si="2">C8/B8</f>
        <v>0.19883040935672514</v>
      </c>
      <c r="E8" s="30"/>
      <c r="F8" s="25">
        <f t="shared" si="0"/>
        <v>0.51461988304093564</v>
      </c>
    </row>
    <row r="9" spans="1:6" ht="15.75" thickBot="1" x14ac:dyDescent="0.3">
      <c r="A9" s="108" t="s">
        <v>101</v>
      </c>
      <c r="B9" s="70"/>
      <c r="C9" s="50"/>
      <c r="D9" s="24"/>
      <c r="E9" s="30"/>
      <c r="F9" s="25">
        <f t="shared" si="0"/>
        <v>0</v>
      </c>
    </row>
    <row r="10" spans="1:6" x14ac:dyDescent="0.25">
      <c r="A10" s="86" t="s">
        <v>48</v>
      </c>
      <c r="B10" s="70">
        <v>186</v>
      </c>
      <c r="C10" s="50">
        <f>14+8+15</f>
        <v>37</v>
      </c>
      <c r="D10" s="24">
        <f t="shared" ref="D10" si="3">C10/B10</f>
        <v>0.19892473118279569</v>
      </c>
      <c r="E10" s="30"/>
      <c r="F10" s="25">
        <f t="shared" si="0"/>
        <v>0.51486401012017713</v>
      </c>
    </row>
    <row r="11" spans="1:6" ht="15.75" thickBot="1" x14ac:dyDescent="0.3">
      <c r="A11" s="108" t="s">
        <v>77</v>
      </c>
      <c r="B11" s="70"/>
      <c r="C11" s="50"/>
      <c r="D11" s="24"/>
      <c r="E11" s="30"/>
      <c r="F11" s="25">
        <f t="shared" si="0"/>
        <v>0</v>
      </c>
    </row>
    <row r="12" spans="1:6" x14ac:dyDescent="0.25">
      <c r="A12" s="86" t="s">
        <v>60</v>
      </c>
      <c r="B12" s="70">
        <v>162</v>
      </c>
      <c r="C12" s="50">
        <f>17+13+8+9</f>
        <v>47</v>
      </c>
      <c r="D12" s="24">
        <f t="shared" ref="D12" si="4">C12/B12</f>
        <v>0.29012345679012347</v>
      </c>
      <c r="E12" s="30"/>
      <c r="F12" s="25">
        <f t="shared" si="0"/>
        <v>0.75090777051561375</v>
      </c>
    </row>
    <row r="13" spans="1:6" ht="15.75" thickBot="1" x14ac:dyDescent="0.3">
      <c r="A13" s="108" t="s">
        <v>106</v>
      </c>
      <c r="B13" s="70"/>
      <c r="C13" s="50"/>
      <c r="D13" s="24"/>
      <c r="E13" s="30"/>
      <c r="F13" s="25">
        <f t="shared" si="0"/>
        <v>0</v>
      </c>
    </row>
    <row r="14" spans="1:6" x14ac:dyDescent="0.25">
      <c r="A14" s="86" t="s">
        <v>100</v>
      </c>
      <c r="B14" s="70">
        <v>148</v>
      </c>
      <c r="C14" s="50">
        <f>11+10+12</f>
        <v>33</v>
      </c>
      <c r="D14" s="24">
        <f t="shared" ref="D14" si="5">C14/B14</f>
        <v>0.22297297297297297</v>
      </c>
      <c r="E14" s="30"/>
      <c r="F14" s="25">
        <f t="shared" si="0"/>
        <v>0.57710651828298887</v>
      </c>
    </row>
    <row r="15" spans="1:6" ht="15.75" thickBot="1" x14ac:dyDescent="0.3">
      <c r="A15" s="108" t="s">
        <v>93</v>
      </c>
      <c r="B15" s="70"/>
      <c r="C15" s="50"/>
      <c r="D15" s="24"/>
      <c r="E15" s="30"/>
      <c r="F15" s="25">
        <f t="shared" si="0"/>
        <v>0</v>
      </c>
    </row>
    <row r="16" spans="1:6" x14ac:dyDescent="0.25">
      <c r="A16" s="86" t="s">
        <v>92</v>
      </c>
      <c r="B16" s="70">
        <v>187</v>
      </c>
      <c r="C16" s="50">
        <f>18+15</f>
        <v>33</v>
      </c>
      <c r="D16" s="24">
        <f t="shared" ref="D16" si="6">C16/B16</f>
        <v>0.17647058823529413</v>
      </c>
      <c r="E16" s="30"/>
      <c r="F16" s="25">
        <f t="shared" si="0"/>
        <v>0.45674740484429072</v>
      </c>
    </row>
    <row r="17" spans="1:6" ht="15.75" thickBot="1" x14ac:dyDescent="0.3">
      <c r="A17" s="108" t="s">
        <v>105</v>
      </c>
      <c r="B17" s="70"/>
      <c r="C17" s="50"/>
      <c r="D17" s="24"/>
      <c r="E17" s="30"/>
      <c r="F17" s="25">
        <f t="shared" si="0"/>
        <v>0</v>
      </c>
    </row>
    <row r="18" spans="1:6" x14ac:dyDescent="0.25">
      <c r="A18" s="86" t="s">
        <v>70</v>
      </c>
      <c r="B18" s="70">
        <v>148</v>
      </c>
      <c r="C18" s="50">
        <f>14+10+16</f>
        <v>40</v>
      </c>
      <c r="D18" s="24">
        <f t="shared" ref="D18" si="7">C18/B18</f>
        <v>0.27027027027027029</v>
      </c>
      <c r="E18" s="30"/>
      <c r="F18" s="25">
        <f t="shared" si="0"/>
        <v>0.69952305246422897</v>
      </c>
    </row>
    <row r="19" spans="1:6" ht="15.75" thickBot="1" x14ac:dyDescent="0.3">
      <c r="A19" s="108" t="s">
        <v>49</v>
      </c>
      <c r="B19" s="70"/>
      <c r="C19" s="50"/>
      <c r="D19" s="24"/>
      <c r="E19" s="30"/>
      <c r="F19" s="25">
        <f t="shared" si="0"/>
        <v>0</v>
      </c>
    </row>
    <row r="20" spans="1:6" x14ac:dyDescent="0.25">
      <c r="A20" s="86" t="s">
        <v>91</v>
      </c>
      <c r="B20" s="70">
        <v>153</v>
      </c>
      <c r="C20" s="50">
        <v>41</v>
      </c>
      <c r="D20" s="24">
        <f t="shared" ref="D20" si="8">C20/B20</f>
        <v>0.26797385620915032</v>
      </c>
      <c r="E20" s="30"/>
      <c r="F20" s="25">
        <f t="shared" si="0"/>
        <v>0.69357939254133028</v>
      </c>
    </row>
    <row r="21" spans="1:6" ht="15.75" thickBot="1" x14ac:dyDescent="0.3">
      <c r="A21" s="108" t="s">
        <v>72</v>
      </c>
      <c r="B21" s="70"/>
      <c r="C21" s="50"/>
      <c r="D21" s="24"/>
      <c r="E21" s="30"/>
      <c r="F21" s="25">
        <f t="shared" si="0"/>
        <v>0</v>
      </c>
    </row>
    <row r="22" spans="1:6" x14ac:dyDescent="0.25">
      <c r="A22" s="86" t="s">
        <v>47</v>
      </c>
      <c r="B22" s="70">
        <v>179</v>
      </c>
      <c r="C22" s="50">
        <v>35</v>
      </c>
      <c r="D22" s="24">
        <f t="shared" ref="D22" si="9">C22/B22</f>
        <v>0.19553072625698323</v>
      </c>
      <c r="E22" s="87"/>
      <c r="F22" s="25">
        <f t="shared" si="0"/>
        <v>0.50607952678278012</v>
      </c>
    </row>
    <row r="23" spans="1:6" ht="15.75" thickBot="1" x14ac:dyDescent="0.3">
      <c r="A23" s="108" t="s">
        <v>111</v>
      </c>
      <c r="B23" s="70"/>
      <c r="C23" s="50"/>
      <c r="D23" s="24"/>
      <c r="E23" s="24"/>
      <c r="F23" s="25">
        <f t="shared" si="0"/>
        <v>0</v>
      </c>
    </row>
    <row r="24" spans="1:6" ht="15" customHeight="1" x14ac:dyDescent="0.25">
      <c r="A24" s="86" t="s">
        <v>50</v>
      </c>
      <c r="B24" s="70">
        <v>147</v>
      </c>
      <c r="C24" s="50">
        <v>37</v>
      </c>
      <c r="D24" s="24">
        <f t="shared" ref="D24" si="10">C24/B24</f>
        <v>0.25170068027210885</v>
      </c>
      <c r="E24" s="24"/>
      <c r="F24" s="25">
        <f t="shared" si="0"/>
        <v>0.65146058423369346</v>
      </c>
    </row>
    <row r="25" spans="1:6" ht="15" customHeight="1" thickBot="1" x14ac:dyDescent="0.3">
      <c r="A25" s="108" t="s">
        <v>94</v>
      </c>
      <c r="B25" s="70"/>
      <c r="C25" s="50"/>
      <c r="D25" s="24"/>
      <c r="E25" s="24"/>
      <c r="F25" s="25">
        <f t="shared" si="0"/>
        <v>0</v>
      </c>
    </row>
    <row r="26" spans="1:6" ht="15" customHeight="1" x14ac:dyDescent="0.25">
      <c r="A26" s="86" t="s">
        <v>66</v>
      </c>
      <c r="B26" s="70"/>
      <c r="C26" s="50"/>
      <c r="D26" s="24"/>
      <c r="E26" s="24"/>
      <c r="F26" s="25">
        <f t="shared" ref="F26:F27" si="11">D26/MAX($D$4:$D$43)</f>
        <v>0</v>
      </c>
    </row>
    <row r="27" spans="1:6" ht="15.75" thickBot="1" x14ac:dyDescent="0.3">
      <c r="A27" s="108" t="s">
        <v>58</v>
      </c>
      <c r="B27" s="70"/>
      <c r="C27" s="50"/>
      <c r="D27" s="24"/>
      <c r="E27" s="24"/>
      <c r="F27" s="25">
        <f t="shared" si="11"/>
        <v>0</v>
      </c>
    </row>
    <row r="28" spans="1:6" x14ac:dyDescent="0.25">
      <c r="A28" s="86" t="s">
        <v>53</v>
      </c>
      <c r="B28" s="70">
        <v>146</v>
      </c>
      <c r="C28" s="50">
        <v>14</v>
      </c>
      <c r="D28" s="24">
        <f t="shared" ref="D28" si="12">C28/B28</f>
        <v>9.5890410958904104E-2</v>
      </c>
      <c r="E28" s="24"/>
      <c r="F28" s="25">
        <f t="shared" ref="F28:F43" si="13">D28/MAX($D$4:$D$43)</f>
        <v>0.24818694601128122</v>
      </c>
    </row>
    <row r="29" spans="1:6" ht="15.75" thickBot="1" x14ac:dyDescent="0.3">
      <c r="A29" s="108" t="s">
        <v>104</v>
      </c>
      <c r="B29" s="70"/>
      <c r="C29" s="50"/>
      <c r="D29" s="24"/>
      <c r="E29" s="24"/>
      <c r="F29" s="25">
        <f t="shared" si="13"/>
        <v>0</v>
      </c>
    </row>
    <row r="30" spans="1:6" x14ac:dyDescent="0.25">
      <c r="A30" s="86" t="s">
        <v>89</v>
      </c>
      <c r="B30" s="70">
        <v>146</v>
      </c>
      <c r="C30" s="50">
        <v>39</v>
      </c>
      <c r="D30" s="24">
        <f t="shared" ref="D30" si="14">C30/B30</f>
        <v>0.26712328767123289</v>
      </c>
      <c r="E30" s="24"/>
      <c r="F30" s="25">
        <f t="shared" si="13"/>
        <v>0.69137792103142637</v>
      </c>
    </row>
    <row r="31" spans="1:6" ht="15.75" thickBot="1" x14ac:dyDescent="0.3">
      <c r="A31" s="108" t="s">
        <v>88</v>
      </c>
      <c r="B31" s="70"/>
      <c r="C31" s="50"/>
      <c r="D31" s="24"/>
      <c r="E31" s="24"/>
      <c r="F31" s="25">
        <f t="shared" si="13"/>
        <v>0</v>
      </c>
    </row>
    <row r="32" spans="1:6" x14ac:dyDescent="0.25">
      <c r="A32" s="86" t="s">
        <v>86</v>
      </c>
      <c r="B32" s="70">
        <v>159</v>
      </c>
      <c r="C32" s="50">
        <v>30</v>
      </c>
      <c r="D32" s="24">
        <f t="shared" ref="D32" si="15">C32/B32</f>
        <v>0.18867924528301888</v>
      </c>
      <c r="E32" s="24"/>
      <c r="F32" s="25">
        <f t="shared" si="13"/>
        <v>0.48834628190899004</v>
      </c>
    </row>
    <row r="33" spans="1:6" ht="15.75" thickBot="1" x14ac:dyDescent="0.3">
      <c r="A33" s="108" t="s">
        <v>44</v>
      </c>
      <c r="B33" s="70"/>
      <c r="C33" s="50"/>
      <c r="D33" s="24"/>
      <c r="E33" s="24"/>
      <c r="F33" s="25">
        <f t="shared" si="13"/>
        <v>0</v>
      </c>
    </row>
    <row r="34" spans="1:6" x14ac:dyDescent="0.25">
      <c r="A34" s="86" t="s">
        <v>82</v>
      </c>
      <c r="B34" s="70">
        <v>180</v>
      </c>
      <c r="C34" s="50">
        <v>22</v>
      </c>
      <c r="D34" s="24">
        <f t="shared" ref="D34" si="16">C34/B34</f>
        <v>0.12222222222222222</v>
      </c>
      <c r="E34" s="24"/>
      <c r="F34" s="25">
        <f t="shared" si="13"/>
        <v>0.31633986928104574</v>
      </c>
    </row>
    <row r="35" spans="1:6" ht="15.75" thickBot="1" x14ac:dyDescent="0.3">
      <c r="A35" s="108" t="s">
        <v>96</v>
      </c>
      <c r="B35" s="70"/>
      <c r="C35" s="50"/>
      <c r="D35" s="24"/>
      <c r="E35" s="24"/>
      <c r="F35" s="25">
        <f t="shared" si="13"/>
        <v>0</v>
      </c>
    </row>
    <row r="36" spans="1:6" x14ac:dyDescent="0.25">
      <c r="A36" s="86" t="s">
        <v>76</v>
      </c>
      <c r="B36" s="70">
        <v>128</v>
      </c>
      <c r="C36" s="50">
        <v>42</v>
      </c>
      <c r="D36" s="24">
        <f t="shared" ref="D36" si="17">C36/B36</f>
        <v>0.328125</v>
      </c>
      <c r="E36" s="24">
        <v>3</v>
      </c>
      <c r="F36" s="25">
        <f t="shared" si="13"/>
        <v>0.84926470588235292</v>
      </c>
    </row>
    <row r="37" spans="1:6" ht="15.75" thickBot="1" x14ac:dyDescent="0.3">
      <c r="A37" s="108" t="s">
        <v>46</v>
      </c>
      <c r="B37" s="70"/>
      <c r="C37" s="50"/>
      <c r="D37" s="24"/>
      <c r="E37" s="24"/>
      <c r="F37" s="25">
        <f t="shared" si="13"/>
        <v>0</v>
      </c>
    </row>
    <row r="38" spans="1:6" x14ac:dyDescent="0.25">
      <c r="A38" s="86" t="s">
        <v>90</v>
      </c>
      <c r="B38" s="70">
        <v>165</v>
      </c>
      <c r="C38" s="50">
        <v>50</v>
      </c>
      <c r="D38" s="24">
        <f t="shared" ref="D38" si="18">C38/B38</f>
        <v>0.30303030303030304</v>
      </c>
      <c r="E38" s="24"/>
      <c r="F38" s="25">
        <f t="shared" si="13"/>
        <v>0.78431372549019607</v>
      </c>
    </row>
    <row r="39" spans="1:6" ht="15.75" thickBot="1" x14ac:dyDescent="0.3">
      <c r="A39" s="108" t="s">
        <v>51</v>
      </c>
      <c r="B39" s="70"/>
      <c r="C39" s="50"/>
      <c r="D39" s="24"/>
      <c r="E39" s="24"/>
      <c r="F39" s="25">
        <f t="shared" si="13"/>
        <v>0</v>
      </c>
    </row>
    <row r="40" spans="1:6" x14ac:dyDescent="0.25">
      <c r="A40" s="86" t="s">
        <v>65</v>
      </c>
      <c r="B40" s="70">
        <v>114</v>
      </c>
      <c r="C40" s="50">
        <v>40</v>
      </c>
      <c r="D40" s="24">
        <f t="shared" ref="D40" si="19">C40/B40</f>
        <v>0.35087719298245612</v>
      </c>
      <c r="E40" s="24">
        <v>2</v>
      </c>
      <c r="F40" s="25">
        <f t="shared" si="13"/>
        <v>0.90815273477812175</v>
      </c>
    </row>
    <row r="41" spans="1:6" ht="15.75" thickBot="1" x14ac:dyDescent="0.3">
      <c r="A41" s="108" t="s">
        <v>69</v>
      </c>
      <c r="B41" s="70"/>
      <c r="C41" s="50"/>
      <c r="D41" s="24"/>
      <c r="E41" s="24"/>
      <c r="F41" s="25">
        <f t="shared" si="13"/>
        <v>0</v>
      </c>
    </row>
    <row r="42" spans="1:6" x14ac:dyDescent="0.25">
      <c r="A42" s="86" t="s">
        <v>45</v>
      </c>
      <c r="B42" s="70">
        <v>163</v>
      </c>
      <c r="C42" s="50">
        <v>47</v>
      </c>
      <c r="D42" s="24">
        <f t="shared" ref="D42" si="20">C42/B42</f>
        <v>0.28834355828220859</v>
      </c>
      <c r="E42" s="24"/>
      <c r="F42" s="25">
        <f t="shared" si="13"/>
        <v>0.74630097437748111</v>
      </c>
    </row>
    <row r="43" spans="1:6" ht="15.75" thickBot="1" x14ac:dyDescent="0.3">
      <c r="A43" s="108" t="s">
        <v>64</v>
      </c>
      <c r="B43" s="70"/>
      <c r="C43" s="50"/>
      <c r="D43" s="24"/>
      <c r="E43" s="24"/>
      <c r="F43" s="25">
        <f t="shared" si="13"/>
        <v>0</v>
      </c>
    </row>
    <row r="44" spans="1:6" x14ac:dyDescent="0.25">
      <c r="A44" s="140" t="s">
        <v>44</v>
      </c>
      <c r="B44" s="136">
        <v>148</v>
      </c>
      <c r="C44" s="137">
        <v>14</v>
      </c>
      <c r="D44" s="138">
        <f t="shared" ref="D44" si="21">C44/B44</f>
        <v>9.45945945945946E-2</v>
      </c>
      <c r="E44" s="138"/>
      <c r="F44" s="139" t="s">
        <v>121</v>
      </c>
    </row>
    <row r="45" spans="1:6" ht="15.75" thickBot="1" x14ac:dyDescent="0.3">
      <c r="A45" s="141" t="s">
        <v>120</v>
      </c>
      <c r="B45" s="136"/>
      <c r="C45" s="137"/>
      <c r="D45" s="138"/>
      <c r="E45" s="138"/>
      <c r="F45" s="139"/>
    </row>
  </sheetData>
  <mergeCells count="1">
    <mergeCell ref="A1:A3"/>
  </mergeCells>
  <conditionalFormatting sqref="F1:F45 F53:F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zoomScaleNormal="100" zoomScaleSheetLayoutView="100" workbookViewId="0">
      <selection activeCell="A3" sqref="A3:B3"/>
    </sheetView>
  </sheetViews>
  <sheetFormatPr defaultRowHeight="15" x14ac:dyDescent="0.25"/>
  <cols>
    <col min="1" max="1" width="21.42578125" bestFit="1" customWidth="1"/>
    <col min="2" max="2" width="23.140625" bestFit="1" customWidth="1"/>
    <col min="15" max="15" width="16.7109375" customWidth="1"/>
  </cols>
  <sheetData>
    <row r="1" spans="1:15" ht="14.45" customHeight="1" x14ac:dyDescent="0.25">
      <c r="A1" s="156" t="s">
        <v>24</v>
      </c>
      <c r="B1" s="157"/>
    </row>
    <row r="2" spans="1:15" ht="14.45" customHeight="1" x14ac:dyDescent="0.25">
      <c r="A2" s="156"/>
      <c r="B2" s="157"/>
    </row>
    <row r="3" spans="1:15" ht="14.45" customHeight="1" x14ac:dyDescent="0.25">
      <c r="A3" s="133" t="s">
        <v>0</v>
      </c>
      <c r="B3" s="133" t="s">
        <v>0</v>
      </c>
      <c r="C3" s="63">
        <v>1</v>
      </c>
      <c r="D3" s="46">
        <v>2</v>
      </c>
      <c r="E3" s="46">
        <v>3</v>
      </c>
      <c r="F3" s="46">
        <v>4</v>
      </c>
      <c r="G3" s="46">
        <v>5</v>
      </c>
      <c r="H3" s="46">
        <v>6</v>
      </c>
      <c r="I3" s="46">
        <v>7</v>
      </c>
      <c r="J3" s="46">
        <v>8</v>
      </c>
      <c r="K3" s="46">
        <v>9</v>
      </c>
      <c r="L3" s="46">
        <v>10</v>
      </c>
      <c r="M3" s="36" t="s">
        <v>26</v>
      </c>
      <c r="N3" s="36" t="s">
        <v>27</v>
      </c>
      <c r="O3" s="36" t="s">
        <v>28</v>
      </c>
    </row>
    <row r="4" spans="1:15" x14ac:dyDescent="0.25">
      <c r="A4" s="30" t="s">
        <v>66</v>
      </c>
      <c r="B4" s="41" t="s">
        <v>58</v>
      </c>
      <c r="C4" s="50">
        <v>24</v>
      </c>
      <c r="D4" s="50">
        <v>21</v>
      </c>
      <c r="E4" s="50">
        <v>19</v>
      </c>
      <c r="F4" s="50">
        <v>27</v>
      </c>
      <c r="G4" s="50">
        <v>21</v>
      </c>
      <c r="H4" s="50">
        <v>20</v>
      </c>
      <c r="I4" s="50">
        <v>23</v>
      </c>
      <c r="J4" s="50">
        <v>20</v>
      </c>
      <c r="K4" s="50">
        <v>20</v>
      </c>
      <c r="L4" s="50">
        <v>32</v>
      </c>
      <c r="M4" s="24">
        <f t="shared" ref="M4:M28" si="0">SUM(C4:L4)</f>
        <v>227</v>
      </c>
      <c r="N4" s="24"/>
      <c r="O4" s="25">
        <f t="shared" ref="O4:O30" si="1">M4/MAX($M$4:$M$30)</f>
        <v>1</v>
      </c>
    </row>
    <row r="5" spans="1:15" x14ac:dyDescent="0.25">
      <c r="A5" s="30" t="s">
        <v>46</v>
      </c>
      <c r="B5" s="41" t="s">
        <v>87</v>
      </c>
      <c r="C5" s="50">
        <v>22</v>
      </c>
      <c r="D5" s="50">
        <v>20</v>
      </c>
      <c r="E5" s="50">
        <v>26</v>
      </c>
      <c r="F5" s="50">
        <v>16</v>
      </c>
      <c r="G5" s="50">
        <v>29</v>
      </c>
      <c r="H5" s="50">
        <v>9</v>
      </c>
      <c r="I5" s="50">
        <v>19</v>
      </c>
      <c r="J5" s="50">
        <v>18</v>
      </c>
      <c r="K5" s="50">
        <v>17</v>
      </c>
      <c r="L5" s="50">
        <v>16</v>
      </c>
      <c r="M5" s="24">
        <f t="shared" si="0"/>
        <v>192</v>
      </c>
      <c r="N5" s="24">
        <v>6</v>
      </c>
      <c r="O5" s="25">
        <f t="shared" si="1"/>
        <v>0.8458149779735683</v>
      </c>
    </row>
    <row r="6" spans="1:15" x14ac:dyDescent="0.25">
      <c r="A6" s="30" t="s">
        <v>48</v>
      </c>
      <c r="B6" s="41" t="s">
        <v>49</v>
      </c>
      <c r="C6" s="50">
        <v>27</v>
      </c>
      <c r="D6" s="50">
        <v>8</v>
      </c>
      <c r="E6" s="50">
        <v>19</v>
      </c>
      <c r="F6" s="50">
        <v>11</v>
      </c>
      <c r="G6" s="50">
        <v>19</v>
      </c>
      <c r="H6" s="50">
        <v>13</v>
      </c>
      <c r="I6" s="50">
        <v>23</v>
      </c>
      <c r="J6" s="50">
        <v>16</v>
      </c>
      <c r="K6" s="50">
        <v>12</v>
      </c>
      <c r="L6" s="50">
        <v>21</v>
      </c>
      <c r="M6" s="24">
        <f t="shared" si="0"/>
        <v>169</v>
      </c>
      <c r="N6" s="24">
        <v>5</v>
      </c>
      <c r="O6" s="25">
        <f t="shared" si="1"/>
        <v>0.74449339207048459</v>
      </c>
    </row>
    <row r="7" spans="1:15" x14ac:dyDescent="0.25">
      <c r="A7" s="30" t="s">
        <v>65</v>
      </c>
      <c r="B7" s="41" t="s">
        <v>92</v>
      </c>
      <c r="C7" s="50">
        <v>16</v>
      </c>
      <c r="D7" s="50">
        <v>19</v>
      </c>
      <c r="E7" s="50">
        <v>19</v>
      </c>
      <c r="F7" s="50">
        <v>13</v>
      </c>
      <c r="G7" s="50">
        <v>11</v>
      </c>
      <c r="H7" s="50">
        <v>20</v>
      </c>
      <c r="I7" s="50">
        <v>19</v>
      </c>
      <c r="J7" s="50">
        <v>15</v>
      </c>
      <c r="K7" s="50">
        <v>15</v>
      </c>
      <c r="L7" s="50">
        <v>5</v>
      </c>
      <c r="M7" s="24">
        <f t="shared" si="0"/>
        <v>152</v>
      </c>
      <c r="N7" s="24">
        <v>4</v>
      </c>
      <c r="O7" s="25">
        <f t="shared" si="1"/>
        <v>0.66960352422907488</v>
      </c>
    </row>
    <row r="8" spans="1:15" x14ac:dyDescent="0.25">
      <c r="A8" s="30" t="s">
        <v>51</v>
      </c>
      <c r="B8" s="41" t="s">
        <v>64</v>
      </c>
      <c r="C8" s="50">
        <v>20</v>
      </c>
      <c r="D8" s="50">
        <v>20</v>
      </c>
      <c r="E8" s="50">
        <v>17</v>
      </c>
      <c r="F8" s="50">
        <v>15</v>
      </c>
      <c r="G8" s="50">
        <v>11</v>
      </c>
      <c r="H8" s="50">
        <v>13</v>
      </c>
      <c r="I8" s="50">
        <v>11</v>
      </c>
      <c r="J8" s="50">
        <v>12</v>
      </c>
      <c r="K8" s="50">
        <v>20</v>
      </c>
      <c r="L8" s="50">
        <v>12</v>
      </c>
      <c r="M8" s="24">
        <f t="shared" si="0"/>
        <v>151</v>
      </c>
      <c r="N8" s="24">
        <v>3</v>
      </c>
      <c r="O8" s="25">
        <f t="shared" si="1"/>
        <v>0.66519823788546251</v>
      </c>
    </row>
    <row r="9" spans="1:15" x14ac:dyDescent="0.25">
      <c r="A9" s="30" t="s">
        <v>63</v>
      </c>
      <c r="B9" s="41" t="s">
        <v>53</v>
      </c>
      <c r="C9" s="50">
        <v>6</v>
      </c>
      <c r="D9" s="50">
        <v>23</v>
      </c>
      <c r="E9" s="50">
        <v>13</v>
      </c>
      <c r="F9" s="50">
        <v>19</v>
      </c>
      <c r="G9" s="50">
        <v>16</v>
      </c>
      <c r="H9" s="50">
        <v>17</v>
      </c>
      <c r="I9" s="50">
        <v>21</v>
      </c>
      <c r="J9" s="50">
        <v>14</v>
      </c>
      <c r="K9" s="50">
        <v>15</v>
      </c>
      <c r="L9" s="50">
        <v>5</v>
      </c>
      <c r="M9" s="24">
        <f t="shared" si="0"/>
        <v>149</v>
      </c>
      <c r="N9" s="24">
        <v>2</v>
      </c>
      <c r="O9" s="25">
        <f t="shared" si="1"/>
        <v>0.65638766519823788</v>
      </c>
    </row>
    <row r="10" spans="1:15" x14ac:dyDescent="0.25">
      <c r="A10" s="30" t="s">
        <v>86</v>
      </c>
      <c r="B10" s="41" t="s">
        <v>95</v>
      </c>
      <c r="C10" s="50">
        <v>17</v>
      </c>
      <c r="D10" s="50">
        <v>12</v>
      </c>
      <c r="E10" s="50">
        <v>14</v>
      </c>
      <c r="F10" s="50">
        <v>10</v>
      </c>
      <c r="G10" s="50">
        <v>15</v>
      </c>
      <c r="H10" s="50">
        <v>12</v>
      </c>
      <c r="I10" s="50">
        <v>14</v>
      </c>
      <c r="J10" s="50">
        <v>17</v>
      </c>
      <c r="K10" s="50">
        <v>18</v>
      </c>
      <c r="L10" s="50">
        <v>16</v>
      </c>
      <c r="M10" s="24">
        <f t="shared" si="0"/>
        <v>145</v>
      </c>
      <c r="N10" s="24">
        <v>1</v>
      </c>
      <c r="O10" s="25">
        <f t="shared" si="1"/>
        <v>0.63876651982378851</v>
      </c>
    </row>
    <row r="11" spans="1:15" x14ac:dyDescent="0.25">
      <c r="A11" s="30" t="s">
        <v>71</v>
      </c>
      <c r="B11" s="41" t="s">
        <v>101</v>
      </c>
      <c r="C11" s="50">
        <v>24</v>
      </c>
      <c r="D11" s="50">
        <v>10</v>
      </c>
      <c r="E11" s="50">
        <v>13</v>
      </c>
      <c r="F11" s="50">
        <v>7</v>
      </c>
      <c r="G11" s="50">
        <v>24</v>
      </c>
      <c r="H11" s="50">
        <v>8</v>
      </c>
      <c r="I11" s="50">
        <v>15</v>
      </c>
      <c r="J11" s="50">
        <v>10</v>
      </c>
      <c r="K11" s="50">
        <v>28</v>
      </c>
      <c r="L11" s="50">
        <v>4</v>
      </c>
      <c r="M11" s="24">
        <f t="shared" si="0"/>
        <v>143</v>
      </c>
      <c r="N11" s="24"/>
      <c r="O11" s="25">
        <f t="shared" si="1"/>
        <v>0.62995594713656389</v>
      </c>
    </row>
    <row r="12" spans="1:15" x14ac:dyDescent="0.25">
      <c r="A12" s="30" t="s">
        <v>75</v>
      </c>
      <c r="B12" s="41" t="s">
        <v>59</v>
      </c>
      <c r="C12" s="50">
        <v>14</v>
      </c>
      <c r="D12" s="50">
        <v>8</v>
      </c>
      <c r="E12" s="50">
        <v>16</v>
      </c>
      <c r="F12" s="50">
        <v>14</v>
      </c>
      <c r="G12" s="50">
        <v>9</v>
      </c>
      <c r="H12" s="50">
        <v>16</v>
      </c>
      <c r="I12" s="50">
        <v>16</v>
      </c>
      <c r="J12" s="50">
        <v>20</v>
      </c>
      <c r="K12" s="50">
        <v>12</v>
      </c>
      <c r="L12" s="50">
        <v>9</v>
      </c>
      <c r="M12" s="24">
        <f t="shared" si="0"/>
        <v>134</v>
      </c>
      <c r="N12" s="24"/>
      <c r="O12" s="25">
        <f t="shared" si="1"/>
        <v>0.5903083700440529</v>
      </c>
    </row>
    <row r="13" spans="1:15" x14ac:dyDescent="0.25">
      <c r="A13" s="30" t="s">
        <v>50</v>
      </c>
      <c r="B13" s="41" t="s">
        <v>44</v>
      </c>
      <c r="C13" s="50">
        <v>15</v>
      </c>
      <c r="D13" s="50">
        <v>7</v>
      </c>
      <c r="E13" s="50">
        <v>23</v>
      </c>
      <c r="F13" s="50">
        <v>14</v>
      </c>
      <c r="G13" s="50">
        <v>10</v>
      </c>
      <c r="H13" s="50">
        <v>9</v>
      </c>
      <c r="I13" s="50">
        <v>17</v>
      </c>
      <c r="J13" s="50">
        <v>21</v>
      </c>
      <c r="K13" s="50">
        <v>5</v>
      </c>
      <c r="L13" s="50">
        <v>12</v>
      </c>
      <c r="M13" s="24">
        <f t="shared" si="0"/>
        <v>133</v>
      </c>
      <c r="N13" s="24"/>
      <c r="O13" s="25">
        <f t="shared" si="1"/>
        <v>0.58590308370044053</v>
      </c>
    </row>
    <row r="14" spans="1:15" x14ac:dyDescent="0.25">
      <c r="A14" s="30" t="s">
        <v>69</v>
      </c>
      <c r="B14" s="41" t="s">
        <v>99</v>
      </c>
      <c r="C14" s="50">
        <v>15</v>
      </c>
      <c r="D14" s="50">
        <v>12</v>
      </c>
      <c r="E14" s="50">
        <v>20</v>
      </c>
      <c r="F14" s="50">
        <v>6</v>
      </c>
      <c r="G14" s="50">
        <v>15</v>
      </c>
      <c r="H14" s="50">
        <v>13</v>
      </c>
      <c r="I14" s="50">
        <v>18</v>
      </c>
      <c r="J14" s="50">
        <v>6</v>
      </c>
      <c r="K14" s="50">
        <v>6</v>
      </c>
      <c r="L14" s="50">
        <v>13</v>
      </c>
      <c r="M14" s="24">
        <f t="shared" si="0"/>
        <v>124</v>
      </c>
      <c r="N14" s="24"/>
      <c r="O14" s="25">
        <f t="shared" si="1"/>
        <v>0.54625550660792954</v>
      </c>
    </row>
    <row r="15" spans="1:15" x14ac:dyDescent="0.25">
      <c r="A15" s="30" t="s">
        <v>60</v>
      </c>
      <c r="B15" s="41" t="s">
        <v>104</v>
      </c>
      <c r="C15" s="50">
        <v>7</v>
      </c>
      <c r="D15" s="50">
        <v>18</v>
      </c>
      <c r="E15" s="50">
        <v>9</v>
      </c>
      <c r="F15" s="50">
        <v>17</v>
      </c>
      <c r="G15" s="50">
        <v>13</v>
      </c>
      <c r="H15" s="50">
        <v>11</v>
      </c>
      <c r="I15" s="50">
        <v>15</v>
      </c>
      <c r="J15" s="50">
        <v>11</v>
      </c>
      <c r="K15" s="50">
        <v>8</v>
      </c>
      <c r="L15" s="50">
        <v>14</v>
      </c>
      <c r="M15" s="24">
        <f t="shared" si="0"/>
        <v>123</v>
      </c>
      <c r="N15" s="24"/>
      <c r="O15" s="25">
        <f t="shared" si="1"/>
        <v>0.54185022026431717</v>
      </c>
    </row>
    <row r="16" spans="1:15" x14ac:dyDescent="0.25">
      <c r="A16" s="30" t="s">
        <v>54</v>
      </c>
      <c r="B16" s="41" t="s">
        <v>98</v>
      </c>
      <c r="C16" s="50">
        <v>5</v>
      </c>
      <c r="D16" s="50">
        <v>9</v>
      </c>
      <c r="E16" s="50">
        <v>13</v>
      </c>
      <c r="F16" s="50">
        <v>6</v>
      </c>
      <c r="G16" s="50">
        <v>17</v>
      </c>
      <c r="H16" s="50">
        <v>11</v>
      </c>
      <c r="I16" s="50">
        <v>18</v>
      </c>
      <c r="J16" s="50">
        <v>13</v>
      </c>
      <c r="K16" s="50">
        <v>13</v>
      </c>
      <c r="L16" s="50">
        <v>11</v>
      </c>
      <c r="M16" s="24">
        <f t="shared" si="0"/>
        <v>116</v>
      </c>
      <c r="N16" s="24"/>
      <c r="O16" s="25">
        <f t="shared" si="1"/>
        <v>0.51101321585903081</v>
      </c>
    </row>
    <row r="17" spans="1:15" x14ac:dyDescent="0.25">
      <c r="A17" s="30" t="s">
        <v>100</v>
      </c>
      <c r="B17" s="41" t="s">
        <v>77</v>
      </c>
      <c r="C17" s="50">
        <v>11</v>
      </c>
      <c r="D17" s="50">
        <v>13</v>
      </c>
      <c r="E17" s="50">
        <v>8</v>
      </c>
      <c r="F17" s="50">
        <v>10</v>
      </c>
      <c r="G17" s="50">
        <v>10</v>
      </c>
      <c r="H17" s="50">
        <v>17</v>
      </c>
      <c r="I17" s="50">
        <v>10</v>
      </c>
      <c r="J17" s="50">
        <v>12</v>
      </c>
      <c r="K17" s="50">
        <v>9</v>
      </c>
      <c r="L17" s="50">
        <v>16</v>
      </c>
      <c r="M17" s="24">
        <f t="shared" si="0"/>
        <v>116</v>
      </c>
      <c r="N17" s="24"/>
      <c r="O17" s="25">
        <f t="shared" si="1"/>
        <v>0.51101321585903081</v>
      </c>
    </row>
    <row r="18" spans="1:15" x14ac:dyDescent="0.25">
      <c r="A18" s="30" t="s">
        <v>90</v>
      </c>
      <c r="B18" s="41" t="s">
        <v>76</v>
      </c>
      <c r="C18" s="50">
        <v>13</v>
      </c>
      <c r="D18" s="50">
        <v>13</v>
      </c>
      <c r="E18" s="50">
        <v>11</v>
      </c>
      <c r="F18" s="50">
        <v>3</v>
      </c>
      <c r="G18" s="50">
        <v>12</v>
      </c>
      <c r="H18" s="50">
        <v>8</v>
      </c>
      <c r="I18" s="50">
        <v>18</v>
      </c>
      <c r="J18" s="50">
        <v>14</v>
      </c>
      <c r="K18" s="50">
        <v>16</v>
      </c>
      <c r="L18" s="50">
        <v>7</v>
      </c>
      <c r="M18" s="24">
        <f t="shared" si="0"/>
        <v>115</v>
      </c>
      <c r="N18" s="24"/>
      <c r="O18" s="25">
        <f t="shared" si="1"/>
        <v>0.50660792951541855</v>
      </c>
    </row>
    <row r="19" spans="1:15" x14ac:dyDescent="0.25">
      <c r="A19" s="30" t="s">
        <v>93</v>
      </c>
      <c r="B19" s="41" t="s">
        <v>52</v>
      </c>
      <c r="C19" s="50">
        <v>10</v>
      </c>
      <c r="D19" s="50">
        <v>12</v>
      </c>
      <c r="E19" s="50">
        <v>20</v>
      </c>
      <c r="F19" s="50">
        <v>12</v>
      </c>
      <c r="G19" s="50">
        <v>7</v>
      </c>
      <c r="H19" s="50">
        <v>12</v>
      </c>
      <c r="I19" s="50">
        <v>9</v>
      </c>
      <c r="J19" s="50">
        <v>15</v>
      </c>
      <c r="K19" s="50">
        <v>0</v>
      </c>
      <c r="L19" s="50">
        <v>15</v>
      </c>
      <c r="M19" s="24">
        <f t="shared" si="0"/>
        <v>112</v>
      </c>
      <c r="N19" s="24"/>
      <c r="O19" s="25">
        <f t="shared" si="1"/>
        <v>0.4933920704845815</v>
      </c>
    </row>
    <row r="20" spans="1:15" x14ac:dyDescent="0.25">
      <c r="A20" s="30" t="s">
        <v>89</v>
      </c>
      <c r="B20" s="41" t="s">
        <v>103</v>
      </c>
      <c r="C20" s="50">
        <v>13</v>
      </c>
      <c r="D20" s="50">
        <v>10</v>
      </c>
      <c r="E20" s="50">
        <v>7</v>
      </c>
      <c r="F20" s="50">
        <v>14</v>
      </c>
      <c r="G20" s="50">
        <v>11</v>
      </c>
      <c r="H20" s="50">
        <v>10</v>
      </c>
      <c r="I20" s="50">
        <v>11</v>
      </c>
      <c r="J20" s="50">
        <v>14</v>
      </c>
      <c r="K20" s="50">
        <v>7</v>
      </c>
      <c r="L20" s="50">
        <v>14</v>
      </c>
      <c r="M20" s="24">
        <f t="shared" si="0"/>
        <v>111</v>
      </c>
      <c r="N20" s="24"/>
      <c r="O20" s="25">
        <f t="shared" si="1"/>
        <v>0.48898678414096919</v>
      </c>
    </row>
    <row r="21" spans="1:15" x14ac:dyDescent="0.25">
      <c r="A21" s="30" t="s">
        <v>47</v>
      </c>
      <c r="B21" s="41" t="s">
        <v>106</v>
      </c>
      <c r="C21" s="50">
        <v>4</v>
      </c>
      <c r="D21" s="50">
        <v>13</v>
      </c>
      <c r="E21" s="50">
        <v>11</v>
      </c>
      <c r="F21" s="50">
        <v>0</v>
      </c>
      <c r="G21" s="50">
        <v>9</v>
      </c>
      <c r="H21" s="50">
        <v>13</v>
      </c>
      <c r="I21" s="50">
        <v>13</v>
      </c>
      <c r="J21" s="50">
        <v>13</v>
      </c>
      <c r="K21" s="50">
        <v>20</v>
      </c>
      <c r="L21" s="50">
        <v>12</v>
      </c>
      <c r="M21" s="24">
        <f t="shared" si="0"/>
        <v>108</v>
      </c>
      <c r="N21" s="24"/>
      <c r="O21" s="25">
        <f t="shared" si="1"/>
        <v>0.47577092511013214</v>
      </c>
    </row>
    <row r="22" spans="1:15" x14ac:dyDescent="0.25">
      <c r="A22" s="30" t="s">
        <v>72</v>
      </c>
      <c r="B22" s="41" t="s">
        <v>74</v>
      </c>
      <c r="C22" s="50">
        <v>12</v>
      </c>
      <c r="D22" s="50">
        <v>12</v>
      </c>
      <c r="E22" s="50">
        <v>9</v>
      </c>
      <c r="F22" s="50">
        <v>15</v>
      </c>
      <c r="G22" s="50">
        <v>10</v>
      </c>
      <c r="H22" s="50">
        <v>12</v>
      </c>
      <c r="I22" s="50">
        <v>1</v>
      </c>
      <c r="J22" s="50">
        <v>12</v>
      </c>
      <c r="K22" s="50">
        <v>11</v>
      </c>
      <c r="L22" s="50">
        <v>8</v>
      </c>
      <c r="M22" s="24">
        <f t="shared" si="0"/>
        <v>102</v>
      </c>
      <c r="N22" s="24"/>
      <c r="O22" s="25">
        <f t="shared" si="1"/>
        <v>0.44933920704845814</v>
      </c>
    </row>
    <row r="23" spans="1:15" x14ac:dyDescent="0.25">
      <c r="A23" s="30" t="s">
        <v>88</v>
      </c>
      <c r="B23" s="41" t="s">
        <v>61</v>
      </c>
      <c r="C23" s="50">
        <v>10</v>
      </c>
      <c r="D23" s="50">
        <v>5</v>
      </c>
      <c r="E23" s="50">
        <v>7</v>
      </c>
      <c r="F23" s="50">
        <v>6</v>
      </c>
      <c r="G23" s="50">
        <v>7</v>
      </c>
      <c r="H23" s="50">
        <v>10</v>
      </c>
      <c r="I23" s="50">
        <v>22</v>
      </c>
      <c r="J23" s="50">
        <v>16</v>
      </c>
      <c r="K23" s="50">
        <v>11</v>
      </c>
      <c r="L23" s="50">
        <v>8</v>
      </c>
      <c r="M23" s="24">
        <f t="shared" si="0"/>
        <v>102</v>
      </c>
      <c r="N23" s="24"/>
      <c r="O23" s="25">
        <f t="shared" si="1"/>
        <v>0.44933920704845814</v>
      </c>
    </row>
    <row r="24" spans="1:15" x14ac:dyDescent="0.25">
      <c r="A24" s="30" t="s">
        <v>113</v>
      </c>
      <c r="B24" s="41" t="s">
        <v>102</v>
      </c>
      <c r="C24" s="50">
        <v>4</v>
      </c>
      <c r="D24" s="50">
        <v>1</v>
      </c>
      <c r="E24" s="50">
        <v>9</v>
      </c>
      <c r="F24" s="50">
        <v>10</v>
      </c>
      <c r="G24" s="50">
        <v>18</v>
      </c>
      <c r="H24" s="50">
        <v>8</v>
      </c>
      <c r="I24" s="50">
        <v>13</v>
      </c>
      <c r="J24" s="50">
        <v>11</v>
      </c>
      <c r="K24" s="50">
        <v>8</v>
      </c>
      <c r="L24" s="50">
        <v>19</v>
      </c>
      <c r="M24" s="24">
        <f t="shared" si="0"/>
        <v>101</v>
      </c>
      <c r="N24" s="24"/>
      <c r="O24" s="25">
        <f t="shared" si="1"/>
        <v>0.44493392070484583</v>
      </c>
    </row>
    <row r="25" spans="1:15" x14ac:dyDescent="0.25">
      <c r="A25" s="30" t="s">
        <v>73</v>
      </c>
      <c r="B25" s="41" t="s">
        <v>111</v>
      </c>
      <c r="C25" s="50">
        <v>9</v>
      </c>
      <c r="D25" s="50">
        <v>5</v>
      </c>
      <c r="E25" s="50">
        <v>7</v>
      </c>
      <c r="F25" s="50">
        <v>13</v>
      </c>
      <c r="G25" s="50">
        <v>6</v>
      </c>
      <c r="H25" s="50">
        <v>14</v>
      </c>
      <c r="I25" s="50">
        <v>9</v>
      </c>
      <c r="J25" s="50">
        <v>4</v>
      </c>
      <c r="K25" s="50">
        <v>2</v>
      </c>
      <c r="L25" s="50">
        <v>14</v>
      </c>
      <c r="M25" s="24">
        <f t="shared" si="0"/>
        <v>83</v>
      </c>
      <c r="N25" s="24"/>
      <c r="O25" s="25">
        <f t="shared" si="1"/>
        <v>0.3656387665198238</v>
      </c>
    </row>
    <row r="26" spans="1:15" x14ac:dyDescent="0.25">
      <c r="A26" s="30" t="s">
        <v>94</v>
      </c>
      <c r="B26" s="41" t="s">
        <v>91</v>
      </c>
      <c r="C26" s="50">
        <v>9</v>
      </c>
      <c r="D26" s="50">
        <v>14</v>
      </c>
      <c r="E26" s="50">
        <v>8</v>
      </c>
      <c r="F26" s="50">
        <v>8</v>
      </c>
      <c r="G26" s="50">
        <v>9</v>
      </c>
      <c r="H26" s="50">
        <v>14</v>
      </c>
      <c r="I26" s="50">
        <v>2</v>
      </c>
      <c r="J26" s="50">
        <v>7</v>
      </c>
      <c r="K26" s="50">
        <v>4</v>
      </c>
      <c r="L26" s="50">
        <v>6</v>
      </c>
      <c r="M26" s="24">
        <f t="shared" si="0"/>
        <v>81</v>
      </c>
      <c r="N26" s="24"/>
      <c r="O26" s="25">
        <f t="shared" si="1"/>
        <v>0.35682819383259912</v>
      </c>
    </row>
    <row r="27" spans="1:15" x14ac:dyDescent="0.25">
      <c r="A27" s="30" t="s">
        <v>45</v>
      </c>
      <c r="B27" s="41" t="s">
        <v>105</v>
      </c>
      <c r="C27" s="50">
        <v>8</v>
      </c>
      <c r="D27" s="50">
        <v>8</v>
      </c>
      <c r="E27" s="50">
        <v>8</v>
      </c>
      <c r="F27" s="50">
        <v>0</v>
      </c>
      <c r="G27" s="50">
        <v>13</v>
      </c>
      <c r="H27" s="50">
        <v>4</v>
      </c>
      <c r="I27" s="50">
        <v>18</v>
      </c>
      <c r="J27" s="50">
        <v>3</v>
      </c>
      <c r="K27" s="50">
        <v>13</v>
      </c>
      <c r="L27" s="50">
        <v>0</v>
      </c>
      <c r="M27" s="24">
        <f t="shared" si="0"/>
        <v>75</v>
      </c>
      <c r="N27" s="24"/>
      <c r="O27" s="25">
        <f t="shared" si="1"/>
        <v>0.33039647577092512</v>
      </c>
    </row>
    <row r="28" spans="1:15" x14ac:dyDescent="0.25">
      <c r="A28" s="30" t="s">
        <v>82</v>
      </c>
      <c r="B28" s="41" t="s">
        <v>97</v>
      </c>
      <c r="C28" s="50">
        <v>1</v>
      </c>
      <c r="D28" s="50">
        <v>3</v>
      </c>
      <c r="E28" s="50">
        <v>7</v>
      </c>
      <c r="F28" s="50">
        <v>8</v>
      </c>
      <c r="G28" s="50">
        <v>9</v>
      </c>
      <c r="H28" s="50">
        <v>5</v>
      </c>
      <c r="I28" s="50">
        <v>11</v>
      </c>
      <c r="J28" s="50">
        <v>3</v>
      </c>
      <c r="K28" s="50">
        <v>1</v>
      </c>
      <c r="L28" s="50">
        <v>10</v>
      </c>
      <c r="M28" s="24">
        <f t="shared" si="0"/>
        <v>58</v>
      </c>
      <c r="N28" s="24"/>
      <c r="O28" s="25">
        <f t="shared" si="1"/>
        <v>0.25550660792951541</v>
      </c>
    </row>
    <row r="29" spans="1:15" x14ac:dyDescent="0.25">
      <c r="A29" s="24"/>
      <c r="B29" s="24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24">
        <f t="shared" ref="M29:M30" si="2">SUM(C29:L29)</f>
        <v>0</v>
      </c>
      <c r="N29" s="24"/>
      <c r="O29" s="25">
        <f t="shared" si="1"/>
        <v>0</v>
      </c>
    </row>
    <row r="30" spans="1:15" x14ac:dyDescent="0.25">
      <c r="A30" s="30" t="s">
        <v>96</v>
      </c>
      <c r="B30" s="24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24">
        <f t="shared" si="2"/>
        <v>0</v>
      </c>
      <c r="N30" s="24"/>
      <c r="O30" s="25">
        <f t="shared" si="1"/>
        <v>0</v>
      </c>
    </row>
  </sheetData>
  <sortState ref="A4:O55">
    <sortCondition descending="1" ref="O4:O55"/>
  </sortState>
  <mergeCells count="1">
    <mergeCell ref="A1:B2"/>
  </mergeCells>
  <conditionalFormatting sqref="O1:O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7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zoomScaleNormal="100" zoomScaleSheetLayoutView="110" workbookViewId="0">
      <selection activeCell="A3" sqref="A3:O29"/>
    </sheetView>
  </sheetViews>
  <sheetFormatPr defaultRowHeight="15" x14ac:dyDescent="0.25"/>
  <cols>
    <col min="1" max="1" width="24.28515625" customWidth="1"/>
    <col min="2" max="2" width="27.140625" customWidth="1"/>
    <col min="15" max="15" width="16.7109375" customWidth="1"/>
  </cols>
  <sheetData>
    <row r="1" spans="1:15" ht="14.45" customHeight="1" x14ac:dyDescent="0.25">
      <c r="A1" s="156" t="s">
        <v>84</v>
      </c>
      <c r="B1" s="157"/>
    </row>
    <row r="2" spans="1:15" ht="14.45" customHeight="1" x14ac:dyDescent="0.25">
      <c r="A2" s="156"/>
      <c r="B2" s="157"/>
    </row>
    <row r="3" spans="1:15" ht="14.45" customHeight="1" x14ac:dyDescent="0.25">
      <c r="A3" s="133" t="s">
        <v>0</v>
      </c>
      <c r="B3" s="133" t="s">
        <v>0</v>
      </c>
      <c r="C3" s="50">
        <v>1</v>
      </c>
      <c r="D3" s="50">
        <v>2</v>
      </c>
      <c r="E3" s="50">
        <v>3</v>
      </c>
      <c r="F3" s="50">
        <v>4</v>
      </c>
      <c r="G3" s="50">
        <v>5</v>
      </c>
      <c r="H3" s="50">
        <v>6</v>
      </c>
      <c r="I3" s="50">
        <v>7</v>
      </c>
      <c r="J3" s="50">
        <v>8</v>
      </c>
      <c r="K3" s="50">
        <v>9</v>
      </c>
      <c r="L3" s="50">
        <v>10</v>
      </c>
      <c r="M3" s="24" t="s">
        <v>26</v>
      </c>
      <c r="N3" s="24" t="s">
        <v>27</v>
      </c>
      <c r="O3" s="24" t="s">
        <v>28</v>
      </c>
    </row>
    <row r="4" spans="1:15" x14ac:dyDescent="0.25">
      <c r="A4" s="30" t="s">
        <v>51</v>
      </c>
      <c r="B4" s="24" t="s">
        <v>64</v>
      </c>
      <c r="C4" s="50">
        <v>26</v>
      </c>
      <c r="D4" s="50">
        <v>24</v>
      </c>
      <c r="E4" s="50">
        <v>28</v>
      </c>
      <c r="F4" s="50">
        <v>24</v>
      </c>
      <c r="G4" s="50">
        <v>23</v>
      </c>
      <c r="H4" s="50">
        <v>23</v>
      </c>
      <c r="I4" s="50">
        <v>24</v>
      </c>
      <c r="J4" s="50">
        <v>23</v>
      </c>
      <c r="K4" s="50">
        <v>22</v>
      </c>
      <c r="L4" s="50">
        <v>23</v>
      </c>
      <c r="M4" s="30">
        <f t="shared" ref="M4:M29" si="0">SUM(C4:L4)</f>
        <v>240</v>
      </c>
      <c r="N4" s="30">
        <v>6</v>
      </c>
      <c r="O4" s="25">
        <f t="shared" ref="O4:O29" si="1">M4/MAX($M$4:$M$29)</f>
        <v>1</v>
      </c>
    </row>
    <row r="5" spans="1:15" x14ac:dyDescent="0.25">
      <c r="A5" s="30" t="s">
        <v>50</v>
      </c>
      <c r="B5" s="24" t="s">
        <v>44</v>
      </c>
      <c r="C5" s="50">
        <v>24</v>
      </c>
      <c r="D5" s="50">
        <v>26</v>
      </c>
      <c r="E5" s="50">
        <v>26</v>
      </c>
      <c r="F5" s="50">
        <v>23</v>
      </c>
      <c r="G5" s="50">
        <v>27</v>
      </c>
      <c r="H5" s="50">
        <v>22</v>
      </c>
      <c r="I5" s="50">
        <v>22</v>
      </c>
      <c r="J5" s="50">
        <v>23</v>
      </c>
      <c r="K5" s="50">
        <v>19</v>
      </c>
      <c r="L5" s="50">
        <v>14</v>
      </c>
      <c r="M5" s="30">
        <f t="shared" si="0"/>
        <v>226</v>
      </c>
      <c r="N5" s="30">
        <v>5</v>
      </c>
      <c r="O5" s="25">
        <f t="shared" si="1"/>
        <v>0.94166666666666665</v>
      </c>
    </row>
    <row r="6" spans="1:15" x14ac:dyDescent="0.25">
      <c r="A6" s="30" t="s">
        <v>75</v>
      </c>
      <c r="B6" s="24" t="s">
        <v>59</v>
      </c>
      <c r="C6" s="50">
        <v>26</v>
      </c>
      <c r="D6" s="50">
        <v>23</v>
      </c>
      <c r="E6" s="50">
        <v>23</v>
      </c>
      <c r="F6" s="50">
        <v>23</v>
      </c>
      <c r="G6" s="50">
        <v>21</v>
      </c>
      <c r="H6" s="50">
        <v>18</v>
      </c>
      <c r="I6" s="50">
        <v>19</v>
      </c>
      <c r="J6" s="50">
        <v>19</v>
      </c>
      <c r="K6" s="50">
        <v>12</v>
      </c>
      <c r="L6" s="50">
        <v>13</v>
      </c>
      <c r="M6" s="30">
        <f t="shared" si="0"/>
        <v>197</v>
      </c>
      <c r="N6" s="30">
        <v>4</v>
      </c>
      <c r="O6" s="25">
        <f t="shared" si="1"/>
        <v>0.8208333333333333</v>
      </c>
    </row>
    <row r="7" spans="1:15" x14ac:dyDescent="0.25">
      <c r="A7" s="30" t="s">
        <v>69</v>
      </c>
      <c r="B7" s="24" t="s">
        <v>99</v>
      </c>
      <c r="C7" s="50">
        <v>24</v>
      </c>
      <c r="D7" s="50">
        <v>24</v>
      </c>
      <c r="E7" s="50">
        <v>22</v>
      </c>
      <c r="F7" s="50">
        <v>21</v>
      </c>
      <c r="G7" s="50">
        <v>19</v>
      </c>
      <c r="H7" s="50">
        <v>17</v>
      </c>
      <c r="I7" s="50">
        <v>18</v>
      </c>
      <c r="J7" s="50">
        <v>16</v>
      </c>
      <c r="K7" s="50">
        <v>17</v>
      </c>
      <c r="L7" s="50">
        <v>19</v>
      </c>
      <c r="M7" s="87">
        <f t="shared" si="0"/>
        <v>197</v>
      </c>
      <c r="N7" s="87"/>
      <c r="O7" s="25">
        <f t="shared" si="1"/>
        <v>0.8208333333333333</v>
      </c>
    </row>
    <row r="8" spans="1:15" x14ac:dyDescent="0.25">
      <c r="A8" s="30" t="s">
        <v>93</v>
      </c>
      <c r="B8" s="24" t="s">
        <v>52</v>
      </c>
      <c r="C8" s="50">
        <v>25</v>
      </c>
      <c r="D8" s="50">
        <v>20</v>
      </c>
      <c r="E8" s="50">
        <v>23</v>
      </c>
      <c r="F8" s="50">
        <v>18</v>
      </c>
      <c r="G8" s="50">
        <v>19</v>
      </c>
      <c r="H8" s="50">
        <v>16</v>
      </c>
      <c r="I8" s="50">
        <v>16</v>
      </c>
      <c r="J8" s="50">
        <v>15</v>
      </c>
      <c r="K8" s="50">
        <v>19</v>
      </c>
      <c r="L8" s="50">
        <v>19</v>
      </c>
      <c r="M8" s="30">
        <f t="shared" si="0"/>
        <v>190</v>
      </c>
      <c r="N8" s="30">
        <v>3</v>
      </c>
      <c r="O8" s="25">
        <f t="shared" si="1"/>
        <v>0.79166666666666663</v>
      </c>
    </row>
    <row r="9" spans="1:15" x14ac:dyDescent="0.25">
      <c r="A9" s="30" t="s">
        <v>66</v>
      </c>
      <c r="B9" s="24" t="s">
        <v>58</v>
      </c>
      <c r="C9" s="50">
        <v>19</v>
      </c>
      <c r="D9" s="50">
        <v>18</v>
      </c>
      <c r="E9" s="50">
        <v>17</v>
      </c>
      <c r="F9" s="50">
        <v>19</v>
      </c>
      <c r="G9" s="50">
        <v>19</v>
      </c>
      <c r="H9" s="50">
        <v>20</v>
      </c>
      <c r="I9" s="50">
        <v>19</v>
      </c>
      <c r="J9" s="50">
        <v>17</v>
      </c>
      <c r="K9" s="50">
        <v>19</v>
      </c>
      <c r="L9" s="50">
        <v>19</v>
      </c>
      <c r="M9" s="30">
        <f t="shared" si="0"/>
        <v>186</v>
      </c>
      <c r="N9" s="30" t="s">
        <v>83</v>
      </c>
      <c r="O9" s="25">
        <f t="shared" si="1"/>
        <v>0.77500000000000002</v>
      </c>
    </row>
    <row r="10" spans="1:15" x14ac:dyDescent="0.25">
      <c r="A10" s="30" t="s">
        <v>82</v>
      </c>
      <c r="B10" s="24" t="s">
        <v>97</v>
      </c>
      <c r="C10" s="50">
        <v>23</v>
      </c>
      <c r="D10" s="50">
        <v>23</v>
      </c>
      <c r="E10" s="50">
        <v>19</v>
      </c>
      <c r="F10" s="50">
        <v>18</v>
      </c>
      <c r="G10" s="50">
        <v>17</v>
      </c>
      <c r="H10" s="50">
        <v>17</v>
      </c>
      <c r="I10" s="50">
        <v>16</v>
      </c>
      <c r="J10" s="50">
        <v>17</v>
      </c>
      <c r="K10" s="50">
        <v>19</v>
      </c>
      <c r="L10" s="50">
        <v>12</v>
      </c>
      <c r="M10" s="30">
        <f t="shared" si="0"/>
        <v>181</v>
      </c>
      <c r="N10" s="30">
        <v>2</v>
      </c>
      <c r="O10" s="25">
        <f t="shared" si="1"/>
        <v>0.75416666666666665</v>
      </c>
    </row>
    <row r="11" spans="1:15" x14ac:dyDescent="0.25">
      <c r="A11" s="30" t="s">
        <v>86</v>
      </c>
      <c r="B11" s="24" t="s">
        <v>95</v>
      </c>
      <c r="C11" s="50">
        <v>22</v>
      </c>
      <c r="D11" s="50">
        <v>23</v>
      </c>
      <c r="E11" s="50">
        <v>25</v>
      </c>
      <c r="F11" s="50">
        <v>19</v>
      </c>
      <c r="G11" s="50">
        <v>15</v>
      </c>
      <c r="H11" s="50">
        <v>12</v>
      </c>
      <c r="I11" s="50">
        <v>14</v>
      </c>
      <c r="J11" s="50">
        <v>13</v>
      </c>
      <c r="K11" s="50">
        <v>19</v>
      </c>
      <c r="L11" s="50">
        <v>10</v>
      </c>
      <c r="M11" s="30">
        <f t="shared" si="0"/>
        <v>172</v>
      </c>
      <c r="N11" s="30">
        <v>1</v>
      </c>
      <c r="O11" s="25">
        <f t="shared" si="1"/>
        <v>0.71666666666666667</v>
      </c>
    </row>
    <row r="12" spans="1:15" x14ac:dyDescent="0.25">
      <c r="A12" s="30" t="s">
        <v>100</v>
      </c>
      <c r="B12" s="24" t="s">
        <v>77</v>
      </c>
      <c r="C12" s="50">
        <v>26</v>
      </c>
      <c r="D12" s="50">
        <v>28</v>
      </c>
      <c r="E12" s="50">
        <v>19</v>
      </c>
      <c r="F12" s="50">
        <v>16</v>
      </c>
      <c r="G12" s="50">
        <v>14</v>
      </c>
      <c r="H12" s="50">
        <v>14</v>
      </c>
      <c r="I12" s="50">
        <v>13</v>
      </c>
      <c r="J12" s="50">
        <v>13</v>
      </c>
      <c r="K12" s="50">
        <v>13</v>
      </c>
      <c r="L12" s="50">
        <v>14</v>
      </c>
      <c r="M12" s="30">
        <f t="shared" si="0"/>
        <v>170</v>
      </c>
      <c r="N12" s="30"/>
      <c r="O12" s="25">
        <f t="shared" si="1"/>
        <v>0.70833333333333337</v>
      </c>
    </row>
    <row r="13" spans="1:15" x14ac:dyDescent="0.25">
      <c r="A13" s="30" t="s">
        <v>89</v>
      </c>
      <c r="B13" s="24" t="s">
        <v>103</v>
      </c>
      <c r="C13" s="50">
        <v>18</v>
      </c>
      <c r="D13" s="50">
        <v>17</v>
      </c>
      <c r="E13" s="50">
        <v>22</v>
      </c>
      <c r="F13" s="50">
        <v>17</v>
      </c>
      <c r="G13" s="50">
        <v>18</v>
      </c>
      <c r="H13" s="50">
        <v>16</v>
      </c>
      <c r="I13" s="50">
        <v>15</v>
      </c>
      <c r="J13" s="50">
        <v>20</v>
      </c>
      <c r="K13" s="50">
        <v>15</v>
      </c>
      <c r="L13" s="50">
        <v>9</v>
      </c>
      <c r="M13" s="30">
        <f t="shared" si="0"/>
        <v>167</v>
      </c>
      <c r="N13" s="30"/>
      <c r="O13" s="25">
        <f t="shared" si="1"/>
        <v>0.6958333333333333</v>
      </c>
    </row>
    <row r="14" spans="1:15" x14ac:dyDescent="0.25">
      <c r="A14" s="30" t="s">
        <v>73</v>
      </c>
      <c r="B14" s="24" t="s">
        <v>111</v>
      </c>
      <c r="C14" s="50">
        <v>24</v>
      </c>
      <c r="D14" s="50">
        <v>20</v>
      </c>
      <c r="E14" s="50">
        <v>20</v>
      </c>
      <c r="F14" s="50">
        <v>15</v>
      </c>
      <c r="G14" s="50">
        <v>11</v>
      </c>
      <c r="H14" s="50">
        <v>12</v>
      </c>
      <c r="I14" s="50">
        <v>15</v>
      </c>
      <c r="J14" s="50">
        <v>13</v>
      </c>
      <c r="K14" s="50">
        <v>14</v>
      </c>
      <c r="L14" s="50">
        <v>10</v>
      </c>
      <c r="M14" s="30">
        <f t="shared" si="0"/>
        <v>154</v>
      </c>
      <c r="N14" s="30"/>
      <c r="O14" s="25">
        <f t="shared" si="1"/>
        <v>0.64166666666666672</v>
      </c>
    </row>
    <row r="15" spans="1:15" x14ac:dyDescent="0.25">
      <c r="A15" s="30" t="s">
        <v>65</v>
      </c>
      <c r="B15" s="24" t="s">
        <v>92</v>
      </c>
      <c r="C15" s="50">
        <v>26</v>
      </c>
      <c r="D15" s="50">
        <v>22</v>
      </c>
      <c r="E15" s="50">
        <v>17</v>
      </c>
      <c r="F15" s="50">
        <v>20</v>
      </c>
      <c r="G15" s="50">
        <v>20</v>
      </c>
      <c r="H15" s="50">
        <v>15</v>
      </c>
      <c r="I15" s="50">
        <v>14</v>
      </c>
      <c r="J15" s="50">
        <v>10</v>
      </c>
      <c r="K15" s="50">
        <v>5</v>
      </c>
      <c r="L15" s="50">
        <v>3</v>
      </c>
      <c r="M15" s="30">
        <f t="shared" si="0"/>
        <v>152</v>
      </c>
      <c r="N15" s="30"/>
      <c r="O15" s="25">
        <f t="shared" si="1"/>
        <v>0.6333333333333333</v>
      </c>
    </row>
    <row r="16" spans="1:15" x14ac:dyDescent="0.25">
      <c r="A16" s="30" t="s">
        <v>71</v>
      </c>
      <c r="B16" s="24" t="s">
        <v>101</v>
      </c>
      <c r="C16" s="50">
        <v>19</v>
      </c>
      <c r="D16" s="50">
        <v>19</v>
      </c>
      <c r="E16" s="50">
        <v>17</v>
      </c>
      <c r="F16" s="50">
        <v>17</v>
      </c>
      <c r="G16" s="50">
        <v>12</v>
      </c>
      <c r="H16" s="50">
        <v>14</v>
      </c>
      <c r="I16" s="50">
        <v>11</v>
      </c>
      <c r="J16" s="50">
        <v>13</v>
      </c>
      <c r="K16" s="50">
        <v>13</v>
      </c>
      <c r="L16" s="50">
        <v>15</v>
      </c>
      <c r="M16" s="30">
        <f t="shared" si="0"/>
        <v>150</v>
      </c>
      <c r="N16" s="30"/>
      <c r="O16" s="25">
        <f t="shared" si="1"/>
        <v>0.625</v>
      </c>
    </row>
    <row r="17" spans="1:15" x14ac:dyDescent="0.25">
      <c r="A17" s="30" t="s">
        <v>46</v>
      </c>
      <c r="B17" s="24" t="s">
        <v>87</v>
      </c>
      <c r="C17" s="50">
        <v>18</v>
      </c>
      <c r="D17" s="50">
        <v>20</v>
      </c>
      <c r="E17" s="50">
        <v>12</v>
      </c>
      <c r="F17" s="50">
        <v>13</v>
      </c>
      <c r="G17" s="50">
        <v>13</v>
      </c>
      <c r="H17" s="50">
        <v>14</v>
      </c>
      <c r="I17" s="50">
        <v>13</v>
      </c>
      <c r="J17" s="50">
        <v>13</v>
      </c>
      <c r="K17" s="50">
        <v>13</v>
      </c>
      <c r="L17" s="50">
        <v>13</v>
      </c>
      <c r="M17" s="30">
        <f t="shared" si="0"/>
        <v>142</v>
      </c>
      <c r="N17" s="30"/>
      <c r="O17" s="25">
        <f t="shared" si="1"/>
        <v>0.59166666666666667</v>
      </c>
    </row>
    <row r="18" spans="1:15" x14ac:dyDescent="0.25">
      <c r="A18" s="30" t="s">
        <v>47</v>
      </c>
      <c r="B18" s="24" t="s">
        <v>106</v>
      </c>
      <c r="C18" s="50">
        <v>22</v>
      </c>
      <c r="D18" s="50">
        <v>23</v>
      </c>
      <c r="E18" s="50">
        <v>17</v>
      </c>
      <c r="F18" s="50">
        <v>17</v>
      </c>
      <c r="G18" s="50">
        <v>12</v>
      </c>
      <c r="H18" s="50">
        <v>8</v>
      </c>
      <c r="I18" s="50">
        <v>8</v>
      </c>
      <c r="J18" s="50">
        <v>9</v>
      </c>
      <c r="K18" s="50">
        <v>10</v>
      </c>
      <c r="L18" s="50">
        <v>10</v>
      </c>
      <c r="M18" s="30">
        <f t="shared" si="0"/>
        <v>136</v>
      </c>
      <c r="N18" s="30"/>
      <c r="O18" s="25">
        <f t="shared" si="1"/>
        <v>0.56666666666666665</v>
      </c>
    </row>
    <row r="19" spans="1:15" x14ac:dyDescent="0.25">
      <c r="A19" s="30" t="s">
        <v>96</v>
      </c>
      <c r="B19" s="30" t="s">
        <v>66</v>
      </c>
      <c r="C19" s="50">
        <v>19</v>
      </c>
      <c r="D19" s="50">
        <v>17</v>
      </c>
      <c r="E19" s="50">
        <v>18</v>
      </c>
      <c r="F19" s="50">
        <v>15</v>
      </c>
      <c r="G19" s="50">
        <v>17</v>
      </c>
      <c r="H19" s="50">
        <v>5</v>
      </c>
      <c r="I19" s="50">
        <v>9</v>
      </c>
      <c r="J19" s="50">
        <v>8</v>
      </c>
      <c r="K19" s="50">
        <v>8</v>
      </c>
      <c r="L19" s="50">
        <v>5</v>
      </c>
      <c r="M19" s="30">
        <f t="shared" si="0"/>
        <v>121</v>
      </c>
      <c r="N19" s="30"/>
      <c r="O19" s="25">
        <f t="shared" si="1"/>
        <v>0.50416666666666665</v>
      </c>
    </row>
    <row r="20" spans="1:15" x14ac:dyDescent="0.25">
      <c r="A20" s="30" t="s">
        <v>63</v>
      </c>
      <c r="B20" s="24" t="s">
        <v>53</v>
      </c>
      <c r="C20" s="50">
        <v>26</v>
      </c>
      <c r="D20" s="50">
        <v>15</v>
      </c>
      <c r="E20" s="50">
        <v>13</v>
      </c>
      <c r="F20" s="50">
        <v>13</v>
      </c>
      <c r="G20" s="50">
        <v>14</v>
      </c>
      <c r="H20" s="50">
        <v>13</v>
      </c>
      <c r="I20" s="50">
        <v>8</v>
      </c>
      <c r="J20" s="50">
        <v>9</v>
      </c>
      <c r="K20" s="50">
        <v>4</v>
      </c>
      <c r="L20" s="50">
        <v>4</v>
      </c>
      <c r="M20" s="30">
        <f t="shared" si="0"/>
        <v>119</v>
      </c>
      <c r="N20" s="30"/>
      <c r="O20" s="25">
        <f t="shared" si="1"/>
        <v>0.49583333333333335</v>
      </c>
    </row>
    <row r="21" spans="1:15" x14ac:dyDescent="0.25">
      <c r="A21" s="30" t="s">
        <v>48</v>
      </c>
      <c r="B21" s="24" t="s">
        <v>49</v>
      </c>
      <c r="C21" s="50">
        <v>25</v>
      </c>
      <c r="D21" s="50">
        <v>17</v>
      </c>
      <c r="E21" s="50">
        <v>13</v>
      </c>
      <c r="F21" s="50">
        <v>12</v>
      </c>
      <c r="G21" s="50">
        <v>14</v>
      </c>
      <c r="H21" s="50">
        <v>10</v>
      </c>
      <c r="I21" s="50">
        <v>3</v>
      </c>
      <c r="J21" s="50">
        <v>5</v>
      </c>
      <c r="K21" s="50">
        <v>4</v>
      </c>
      <c r="L21" s="50">
        <v>5</v>
      </c>
      <c r="M21" s="30">
        <f t="shared" si="0"/>
        <v>108</v>
      </c>
      <c r="N21" s="30"/>
      <c r="O21" s="25">
        <f t="shared" si="1"/>
        <v>0.45</v>
      </c>
    </row>
    <row r="22" spans="1:15" x14ac:dyDescent="0.25">
      <c r="A22" s="30" t="s">
        <v>88</v>
      </c>
      <c r="B22" s="24" t="s">
        <v>61</v>
      </c>
      <c r="C22" s="50">
        <v>22</v>
      </c>
      <c r="D22" s="50">
        <v>13</v>
      </c>
      <c r="E22" s="50">
        <v>9</v>
      </c>
      <c r="F22" s="50">
        <v>9</v>
      </c>
      <c r="G22" s="50">
        <v>9</v>
      </c>
      <c r="H22" s="50">
        <v>8</v>
      </c>
      <c r="I22" s="50">
        <v>9</v>
      </c>
      <c r="J22" s="50">
        <v>9</v>
      </c>
      <c r="K22" s="50">
        <v>8</v>
      </c>
      <c r="L22" s="50">
        <v>9</v>
      </c>
      <c r="M22" s="30">
        <f t="shared" si="0"/>
        <v>105</v>
      </c>
      <c r="N22" s="30"/>
      <c r="O22" s="25">
        <f t="shared" si="1"/>
        <v>0.4375</v>
      </c>
    </row>
    <row r="23" spans="1:15" x14ac:dyDescent="0.25">
      <c r="A23" s="30" t="s">
        <v>54</v>
      </c>
      <c r="B23" s="24" t="s">
        <v>98</v>
      </c>
      <c r="C23" s="50">
        <v>21</v>
      </c>
      <c r="D23" s="50">
        <v>16</v>
      </c>
      <c r="E23" s="50">
        <v>15</v>
      </c>
      <c r="F23" s="50">
        <v>12</v>
      </c>
      <c r="G23" s="50">
        <v>15</v>
      </c>
      <c r="H23" s="50">
        <v>9</v>
      </c>
      <c r="I23" s="50">
        <v>4</v>
      </c>
      <c r="J23" s="50">
        <v>5</v>
      </c>
      <c r="K23" s="50">
        <v>3</v>
      </c>
      <c r="L23" s="50">
        <v>5</v>
      </c>
      <c r="M23" s="30">
        <f t="shared" si="0"/>
        <v>105</v>
      </c>
      <c r="N23" s="30"/>
      <c r="O23" s="25">
        <f t="shared" si="1"/>
        <v>0.4375</v>
      </c>
    </row>
    <row r="24" spans="1:15" x14ac:dyDescent="0.25">
      <c r="A24" s="30" t="s">
        <v>72</v>
      </c>
      <c r="B24" s="24" t="s">
        <v>74</v>
      </c>
      <c r="C24" s="50">
        <v>17</v>
      </c>
      <c r="D24" s="50">
        <v>19</v>
      </c>
      <c r="E24" s="50">
        <v>18</v>
      </c>
      <c r="F24" s="50">
        <v>10</v>
      </c>
      <c r="G24" s="50">
        <v>8</v>
      </c>
      <c r="H24" s="50">
        <v>3</v>
      </c>
      <c r="I24" s="50">
        <v>5</v>
      </c>
      <c r="J24" s="50">
        <v>4</v>
      </c>
      <c r="K24" s="50">
        <v>4</v>
      </c>
      <c r="L24" s="50">
        <v>5</v>
      </c>
      <c r="M24" s="30">
        <f t="shared" si="0"/>
        <v>93</v>
      </c>
      <c r="N24" s="30"/>
      <c r="O24" s="25">
        <f t="shared" si="1"/>
        <v>0.38750000000000001</v>
      </c>
    </row>
    <row r="25" spans="1:15" x14ac:dyDescent="0.25">
      <c r="A25" s="30" t="s">
        <v>90</v>
      </c>
      <c r="B25" s="24" t="s">
        <v>76</v>
      </c>
      <c r="C25" s="50">
        <v>14</v>
      </c>
      <c r="D25" s="50">
        <v>13</v>
      </c>
      <c r="E25" s="50">
        <v>14</v>
      </c>
      <c r="F25" s="50">
        <v>14</v>
      </c>
      <c r="G25" s="50">
        <v>10</v>
      </c>
      <c r="H25" s="50">
        <v>3</v>
      </c>
      <c r="I25" s="50">
        <v>5</v>
      </c>
      <c r="J25" s="50">
        <v>5</v>
      </c>
      <c r="K25" s="50">
        <v>5</v>
      </c>
      <c r="L25" s="50">
        <v>0</v>
      </c>
      <c r="M25" s="30">
        <f t="shared" si="0"/>
        <v>83</v>
      </c>
      <c r="N25" s="30"/>
      <c r="O25" s="25">
        <f t="shared" si="1"/>
        <v>0.34583333333333333</v>
      </c>
    </row>
    <row r="26" spans="1:15" x14ac:dyDescent="0.25">
      <c r="A26" s="30" t="s">
        <v>113</v>
      </c>
      <c r="B26" s="24" t="s">
        <v>102</v>
      </c>
      <c r="C26" s="50">
        <v>21</v>
      </c>
      <c r="D26" s="50">
        <v>20</v>
      </c>
      <c r="E26" s="50">
        <v>10</v>
      </c>
      <c r="F26" s="50">
        <v>9</v>
      </c>
      <c r="G26" s="50">
        <v>10</v>
      </c>
      <c r="H26" s="50">
        <v>9</v>
      </c>
      <c r="I26" s="50">
        <v>0</v>
      </c>
      <c r="J26" s="24"/>
      <c r="K26" s="24"/>
      <c r="L26" s="24"/>
      <c r="M26" s="88">
        <f t="shared" si="0"/>
        <v>79</v>
      </c>
      <c r="N26" s="88"/>
      <c r="O26" s="25">
        <f t="shared" si="1"/>
        <v>0.32916666666666666</v>
      </c>
    </row>
    <row r="27" spans="1:15" x14ac:dyDescent="0.25">
      <c r="A27" s="30" t="s">
        <v>94</v>
      </c>
      <c r="B27" s="24" t="s">
        <v>91</v>
      </c>
      <c r="C27" s="50">
        <v>18</v>
      </c>
      <c r="D27" s="50">
        <v>17</v>
      </c>
      <c r="E27" s="50">
        <v>10</v>
      </c>
      <c r="F27" s="50">
        <v>6</v>
      </c>
      <c r="G27" s="50">
        <v>5</v>
      </c>
      <c r="H27" s="50">
        <v>3</v>
      </c>
      <c r="I27" s="50">
        <v>0</v>
      </c>
      <c r="J27" s="50">
        <v>0</v>
      </c>
      <c r="K27" s="50">
        <v>0</v>
      </c>
      <c r="L27" s="50">
        <v>0</v>
      </c>
      <c r="M27" s="30">
        <f t="shared" si="0"/>
        <v>59</v>
      </c>
      <c r="N27" s="30"/>
      <c r="O27" s="25">
        <f t="shared" si="1"/>
        <v>0.24583333333333332</v>
      </c>
    </row>
    <row r="28" spans="1:15" x14ac:dyDescent="0.25">
      <c r="A28" s="30" t="s">
        <v>60</v>
      </c>
      <c r="B28" s="24" t="s">
        <v>104</v>
      </c>
      <c r="C28" s="50">
        <v>15</v>
      </c>
      <c r="D28" s="50">
        <v>9</v>
      </c>
      <c r="E28" s="50">
        <v>3</v>
      </c>
      <c r="F28" s="50">
        <v>5</v>
      </c>
      <c r="G28" s="50">
        <v>5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30">
        <f t="shared" si="0"/>
        <v>37</v>
      </c>
      <c r="N28" s="30"/>
      <c r="O28" s="25">
        <f t="shared" si="1"/>
        <v>0.15416666666666667</v>
      </c>
    </row>
    <row r="29" spans="1:15" x14ac:dyDescent="0.25">
      <c r="A29" s="30" t="s">
        <v>45</v>
      </c>
      <c r="B29" s="24" t="s">
        <v>105</v>
      </c>
      <c r="C29" s="50">
        <v>5</v>
      </c>
      <c r="D29" s="50">
        <v>5</v>
      </c>
      <c r="E29" s="50">
        <v>4</v>
      </c>
      <c r="F29" s="50">
        <v>5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30">
        <f t="shared" si="0"/>
        <v>19</v>
      </c>
      <c r="N29" s="30"/>
      <c r="O29" s="25">
        <f t="shared" si="1"/>
        <v>7.9166666666666663E-2</v>
      </c>
    </row>
  </sheetData>
  <sortState ref="A4:O55">
    <sortCondition descending="1" ref="O4:O55"/>
  </sortState>
  <mergeCells count="1">
    <mergeCell ref="A1:B2"/>
  </mergeCells>
  <conditionalFormatting sqref="O1:O104857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7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zoomScaleNormal="100" zoomScaleSheetLayoutView="110" workbookViewId="0">
      <selection activeCell="A3" sqref="A3:O29"/>
    </sheetView>
  </sheetViews>
  <sheetFormatPr defaultRowHeight="15" x14ac:dyDescent="0.25"/>
  <cols>
    <col min="1" max="2" width="24.28515625" customWidth="1"/>
    <col min="15" max="15" width="16.7109375" customWidth="1"/>
  </cols>
  <sheetData>
    <row r="1" spans="1:15" ht="14.45" customHeight="1" x14ac:dyDescent="0.25">
      <c r="A1" s="156" t="s">
        <v>85</v>
      </c>
      <c r="B1" s="156"/>
    </row>
    <row r="2" spans="1:15" ht="14.45" customHeight="1" x14ac:dyDescent="0.25">
      <c r="A2" s="156"/>
      <c r="B2" s="156"/>
    </row>
    <row r="3" spans="1:15" ht="14.45" customHeight="1" x14ac:dyDescent="0.25">
      <c r="A3" s="133" t="s">
        <v>0</v>
      </c>
      <c r="B3" s="133" t="s">
        <v>0</v>
      </c>
      <c r="C3" s="50">
        <v>1</v>
      </c>
      <c r="D3" s="50">
        <v>2</v>
      </c>
      <c r="E3" s="50">
        <v>3</v>
      </c>
      <c r="F3" s="50">
        <v>4</v>
      </c>
      <c r="G3" s="50">
        <v>5</v>
      </c>
      <c r="H3" s="50">
        <v>6</v>
      </c>
      <c r="I3" s="50">
        <v>7</v>
      </c>
      <c r="J3" s="50">
        <v>8</v>
      </c>
      <c r="K3" s="50">
        <v>9</v>
      </c>
      <c r="L3" s="50">
        <v>10</v>
      </c>
      <c r="M3" s="24" t="s">
        <v>26</v>
      </c>
      <c r="N3" s="24" t="s">
        <v>27</v>
      </c>
      <c r="O3" s="24" t="s">
        <v>28</v>
      </c>
    </row>
    <row r="4" spans="1:15" x14ac:dyDescent="0.25">
      <c r="A4" s="138" t="s">
        <v>66</v>
      </c>
      <c r="B4" s="138" t="s">
        <v>58</v>
      </c>
      <c r="C4" s="50">
        <v>12</v>
      </c>
      <c r="D4" s="50">
        <v>9</v>
      </c>
      <c r="E4" s="50">
        <v>8</v>
      </c>
      <c r="F4" s="50">
        <v>5</v>
      </c>
      <c r="G4" s="50">
        <v>13</v>
      </c>
      <c r="H4" s="50">
        <v>8</v>
      </c>
      <c r="I4" s="50">
        <v>10</v>
      </c>
      <c r="J4" s="50">
        <v>0</v>
      </c>
      <c r="K4" s="50">
        <v>14</v>
      </c>
      <c r="L4" s="50">
        <v>13</v>
      </c>
      <c r="M4" s="24">
        <f t="shared" ref="M4:M28" si="0">SUM(C4:L4)</f>
        <v>92</v>
      </c>
      <c r="N4" s="24"/>
      <c r="O4" s="25">
        <f t="shared" ref="O4:O29" si="1">M4/MAX($M$4:$M$29)</f>
        <v>1</v>
      </c>
    </row>
    <row r="5" spans="1:15" x14ac:dyDescent="0.25">
      <c r="A5" s="30" t="s">
        <v>65</v>
      </c>
      <c r="B5" s="30" t="s">
        <v>92</v>
      </c>
      <c r="C5" s="50">
        <v>12</v>
      </c>
      <c r="D5" s="50">
        <v>0</v>
      </c>
      <c r="E5" s="50">
        <v>12</v>
      </c>
      <c r="F5" s="50">
        <v>9</v>
      </c>
      <c r="G5" s="50">
        <v>0</v>
      </c>
      <c r="H5" s="50">
        <v>0</v>
      </c>
      <c r="I5" s="50">
        <v>11</v>
      </c>
      <c r="J5" s="50">
        <v>12</v>
      </c>
      <c r="K5" s="50">
        <v>11</v>
      </c>
      <c r="L5" s="50">
        <v>8</v>
      </c>
      <c r="M5" s="24">
        <f t="shared" si="0"/>
        <v>75</v>
      </c>
      <c r="N5" s="24">
        <v>6</v>
      </c>
      <c r="O5" s="25">
        <f t="shared" si="1"/>
        <v>0.81521739130434778</v>
      </c>
    </row>
    <row r="6" spans="1:15" x14ac:dyDescent="0.25">
      <c r="A6" s="30" t="s">
        <v>88</v>
      </c>
      <c r="B6" s="30" t="s">
        <v>61</v>
      </c>
      <c r="C6" s="50">
        <v>0</v>
      </c>
      <c r="D6" s="50">
        <v>8</v>
      </c>
      <c r="E6" s="50">
        <v>0</v>
      </c>
      <c r="F6" s="50">
        <v>10</v>
      </c>
      <c r="G6" s="50">
        <v>4</v>
      </c>
      <c r="H6" s="50">
        <v>12</v>
      </c>
      <c r="I6" s="50">
        <v>7</v>
      </c>
      <c r="J6" s="50">
        <v>13</v>
      </c>
      <c r="K6" s="50">
        <v>0</v>
      </c>
      <c r="L6" s="50">
        <v>14</v>
      </c>
      <c r="M6" s="24">
        <f t="shared" si="0"/>
        <v>68</v>
      </c>
      <c r="N6" s="24">
        <v>5</v>
      </c>
      <c r="O6" s="25">
        <f t="shared" si="1"/>
        <v>0.73913043478260865</v>
      </c>
    </row>
    <row r="7" spans="1:15" x14ac:dyDescent="0.25">
      <c r="A7" s="138" t="s">
        <v>96</v>
      </c>
      <c r="B7" s="138" t="s">
        <v>66</v>
      </c>
      <c r="C7" s="50">
        <v>10</v>
      </c>
      <c r="D7" s="50">
        <v>0</v>
      </c>
      <c r="E7" s="50">
        <v>0</v>
      </c>
      <c r="F7" s="50">
        <v>11</v>
      </c>
      <c r="G7" s="50">
        <v>12</v>
      </c>
      <c r="H7" s="50">
        <v>0</v>
      </c>
      <c r="I7" s="50">
        <v>0</v>
      </c>
      <c r="J7" s="50">
        <v>12</v>
      </c>
      <c r="K7" s="50">
        <v>14</v>
      </c>
      <c r="L7" s="50">
        <v>7</v>
      </c>
      <c r="M7" s="24">
        <f t="shared" si="0"/>
        <v>66</v>
      </c>
      <c r="N7" s="24"/>
      <c r="O7" s="25">
        <f t="shared" si="1"/>
        <v>0.71739130434782605</v>
      </c>
    </row>
    <row r="8" spans="1:15" x14ac:dyDescent="0.25">
      <c r="A8" s="30" t="s">
        <v>46</v>
      </c>
      <c r="B8" s="30" t="s">
        <v>87</v>
      </c>
      <c r="C8" s="50">
        <v>8</v>
      </c>
      <c r="D8" s="50">
        <v>11</v>
      </c>
      <c r="E8" s="50">
        <v>10</v>
      </c>
      <c r="F8" s="50">
        <v>0</v>
      </c>
      <c r="G8" s="50">
        <v>11</v>
      </c>
      <c r="H8" s="50">
        <v>0</v>
      </c>
      <c r="I8" s="50">
        <v>0</v>
      </c>
      <c r="J8" s="50">
        <v>0</v>
      </c>
      <c r="K8" s="50">
        <v>6</v>
      </c>
      <c r="L8" s="50">
        <v>15</v>
      </c>
      <c r="M8" s="24">
        <f t="shared" si="0"/>
        <v>61</v>
      </c>
      <c r="N8" s="24">
        <v>4</v>
      </c>
      <c r="O8" s="25">
        <f t="shared" si="1"/>
        <v>0.66304347826086951</v>
      </c>
    </row>
    <row r="9" spans="1:15" x14ac:dyDescent="0.25">
      <c r="A9" s="30" t="s">
        <v>63</v>
      </c>
      <c r="B9" s="30" t="s">
        <v>53</v>
      </c>
      <c r="C9" s="50">
        <v>0</v>
      </c>
      <c r="D9" s="50">
        <v>0</v>
      </c>
      <c r="E9" s="50">
        <v>0</v>
      </c>
      <c r="F9" s="50">
        <v>7</v>
      </c>
      <c r="G9" s="50">
        <v>9</v>
      </c>
      <c r="H9" s="50">
        <v>11</v>
      </c>
      <c r="I9" s="50">
        <v>14</v>
      </c>
      <c r="J9" s="50">
        <v>4</v>
      </c>
      <c r="K9" s="50">
        <v>0</v>
      </c>
      <c r="L9" s="50">
        <v>10</v>
      </c>
      <c r="M9" s="24">
        <f t="shared" si="0"/>
        <v>55</v>
      </c>
      <c r="N9" s="24">
        <v>3</v>
      </c>
      <c r="O9" s="25">
        <f t="shared" si="1"/>
        <v>0.59782608695652173</v>
      </c>
    </row>
    <row r="10" spans="1:15" x14ac:dyDescent="0.25">
      <c r="A10" s="30" t="s">
        <v>86</v>
      </c>
      <c r="B10" s="30" t="s">
        <v>95</v>
      </c>
      <c r="C10" s="50">
        <v>6</v>
      </c>
      <c r="D10" s="50">
        <v>9</v>
      </c>
      <c r="E10" s="50">
        <v>13</v>
      </c>
      <c r="F10" s="50">
        <v>0</v>
      </c>
      <c r="G10" s="50">
        <v>0</v>
      </c>
      <c r="H10" s="50">
        <v>0</v>
      </c>
      <c r="I10" s="50">
        <v>8</v>
      </c>
      <c r="J10" s="50">
        <v>0</v>
      </c>
      <c r="K10" s="50">
        <v>0</v>
      </c>
      <c r="L10" s="50">
        <v>13</v>
      </c>
      <c r="M10" s="24">
        <f t="shared" si="0"/>
        <v>49</v>
      </c>
      <c r="N10" s="24">
        <v>2</v>
      </c>
      <c r="O10" s="25">
        <f t="shared" si="1"/>
        <v>0.53260869565217395</v>
      </c>
    </row>
    <row r="11" spans="1:15" x14ac:dyDescent="0.25">
      <c r="A11" s="30" t="s">
        <v>73</v>
      </c>
      <c r="B11" s="30" t="s">
        <v>111</v>
      </c>
      <c r="C11" s="50">
        <v>0</v>
      </c>
      <c r="D11" s="50">
        <v>0</v>
      </c>
      <c r="E11" s="50">
        <v>8</v>
      </c>
      <c r="F11" s="50">
        <v>0</v>
      </c>
      <c r="G11" s="50">
        <v>13</v>
      </c>
      <c r="H11" s="50">
        <v>4</v>
      </c>
      <c r="I11" s="50">
        <v>0</v>
      </c>
      <c r="J11" s="50">
        <v>7</v>
      </c>
      <c r="K11" s="50">
        <v>7</v>
      </c>
      <c r="L11" s="50">
        <v>7</v>
      </c>
      <c r="M11" s="24">
        <f t="shared" si="0"/>
        <v>46</v>
      </c>
      <c r="N11" s="24">
        <v>1</v>
      </c>
      <c r="O11" s="25">
        <f t="shared" si="1"/>
        <v>0.5</v>
      </c>
    </row>
    <row r="12" spans="1:15" x14ac:dyDescent="0.25">
      <c r="A12" s="30" t="s">
        <v>51</v>
      </c>
      <c r="B12" s="30" t="s">
        <v>64</v>
      </c>
      <c r="C12" s="50">
        <v>7</v>
      </c>
      <c r="D12" s="50">
        <v>10</v>
      </c>
      <c r="E12" s="50">
        <v>7</v>
      </c>
      <c r="F12" s="50">
        <v>10</v>
      </c>
      <c r="G12" s="50">
        <v>0</v>
      </c>
      <c r="H12" s="50">
        <v>12</v>
      </c>
      <c r="I12" s="50">
        <v>0</v>
      </c>
      <c r="J12" s="50">
        <v>0</v>
      </c>
      <c r="K12" s="50">
        <v>0</v>
      </c>
      <c r="L12" s="50">
        <v>0</v>
      </c>
      <c r="M12" s="24">
        <f t="shared" si="0"/>
        <v>46</v>
      </c>
      <c r="N12" s="24"/>
      <c r="O12" s="25">
        <f t="shared" si="1"/>
        <v>0.5</v>
      </c>
    </row>
    <row r="13" spans="1:15" x14ac:dyDescent="0.25">
      <c r="A13" s="30" t="s">
        <v>48</v>
      </c>
      <c r="B13" s="30" t="s">
        <v>49</v>
      </c>
      <c r="C13" s="50">
        <v>0</v>
      </c>
      <c r="D13" s="50">
        <v>11</v>
      </c>
      <c r="E13" s="50">
        <v>7</v>
      </c>
      <c r="F13" s="50">
        <v>9</v>
      </c>
      <c r="G13" s="50">
        <v>5</v>
      </c>
      <c r="H13" s="50">
        <v>0</v>
      </c>
      <c r="I13" s="50">
        <v>0</v>
      </c>
      <c r="J13" s="50">
        <v>0</v>
      </c>
      <c r="K13" s="50">
        <v>0</v>
      </c>
      <c r="L13" s="50">
        <v>12</v>
      </c>
      <c r="M13" s="24">
        <f t="shared" si="0"/>
        <v>44</v>
      </c>
      <c r="N13" s="24"/>
      <c r="O13" s="25">
        <f t="shared" si="1"/>
        <v>0.47826086956521741</v>
      </c>
    </row>
    <row r="14" spans="1:15" x14ac:dyDescent="0.25">
      <c r="A14" s="30" t="s">
        <v>69</v>
      </c>
      <c r="B14" s="30" t="s">
        <v>99</v>
      </c>
      <c r="C14" s="50">
        <v>0</v>
      </c>
      <c r="D14" s="50">
        <v>5</v>
      </c>
      <c r="E14" s="50">
        <v>9</v>
      </c>
      <c r="F14" s="50">
        <v>8</v>
      </c>
      <c r="G14" s="50">
        <v>0</v>
      </c>
      <c r="H14" s="50">
        <v>0</v>
      </c>
      <c r="I14" s="50">
        <v>0</v>
      </c>
      <c r="J14" s="50">
        <v>5</v>
      </c>
      <c r="K14" s="50">
        <v>0</v>
      </c>
      <c r="L14" s="50">
        <v>12</v>
      </c>
      <c r="M14" s="24">
        <f t="shared" si="0"/>
        <v>39</v>
      </c>
      <c r="N14" s="24"/>
      <c r="O14" s="25">
        <f t="shared" si="1"/>
        <v>0.42391304347826086</v>
      </c>
    </row>
    <row r="15" spans="1:15" x14ac:dyDescent="0.25">
      <c r="A15" s="30" t="s">
        <v>50</v>
      </c>
      <c r="B15" s="30" t="s">
        <v>44</v>
      </c>
      <c r="C15" s="50">
        <v>5</v>
      </c>
      <c r="D15" s="50">
        <v>0</v>
      </c>
      <c r="E15" s="50">
        <v>0</v>
      </c>
      <c r="F15" s="50">
        <v>8</v>
      </c>
      <c r="G15" s="50">
        <v>0</v>
      </c>
      <c r="H15" s="50">
        <v>0</v>
      </c>
      <c r="I15" s="50">
        <v>8</v>
      </c>
      <c r="J15" s="50">
        <v>5</v>
      </c>
      <c r="K15" s="50">
        <v>0</v>
      </c>
      <c r="L15" s="50">
        <v>8</v>
      </c>
      <c r="M15" s="24">
        <f t="shared" si="0"/>
        <v>34</v>
      </c>
      <c r="N15" s="24"/>
      <c r="O15" s="25">
        <f t="shared" si="1"/>
        <v>0.36956521739130432</v>
      </c>
    </row>
    <row r="16" spans="1:15" x14ac:dyDescent="0.25">
      <c r="A16" s="30" t="s">
        <v>71</v>
      </c>
      <c r="B16" s="30" t="s">
        <v>101</v>
      </c>
      <c r="C16" s="50">
        <v>0</v>
      </c>
      <c r="D16" s="50">
        <v>0</v>
      </c>
      <c r="E16" s="50">
        <v>0</v>
      </c>
      <c r="F16" s="50">
        <v>7</v>
      </c>
      <c r="G16" s="50">
        <v>10</v>
      </c>
      <c r="H16" s="50">
        <v>1</v>
      </c>
      <c r="I16" s="50">
        <v>0</v>
      </c>
      <c r="J16" s="50">
        <v>8</v>
      </c>
      <c r="K16" s="50">
        <v>0</v>
      </c>
      <c r="L16" s="50">
        <v>0</v>
      </c>
      <c r="M16" s="24">
        <f t="shared" si="0"/>
        <v>26</v>
      </c>
      <c r="N16" s="24"/>
      <c r="O16" s="25">
        <f t="shared" si="1"/>
        <v>0.28260869565217389</v>
      </c>
    </row>
    <row r="17" spans="1:15" x14ac:dyDescent="0.25">
      <c r="A17" s="30" t="s">
        <v>75</v>
      </c>
      <c r="B17" s="30" t="s">
        <v>59</v>
      </c>
      <c r="C17" s="50">
        <v>0</v>
      </c>
      <c r="D17" s="50">
        <v>8</v>
      </c>
      <c r="E17" s="50">
        <v>0</v>
      </c>
      <c r="F17" s="50">
        <v>0</v>
      </c>
      <c r="G17" s="50">
        <v>11</v>
      </c>
      <c r="H17" s="50">
        <v>0</v>
      </c>
      <c r="I17" s="50">
        <v>0</v>
      </c>
      <c r="J17" s="50">
        <v>2</v>
      </c>
      <c r="K17" s="50">
        <v>0</v>
      </c>
      <c r="L17" s="50">
        <v>3</v>
      </c>
      <c r="M17" s="24">
        <f t="shared" si="0"/>
        <v>24</v>
      </c>
      <c r="N17" s="24"/>
      <c r="O17" s="25">
        <f t="shared" si="1"/>
        <v>0.2608695652173913</v>
      </c>
    </row>
    <row r="18" spans="1:15" x14ac:dyDescent="0.25">
      <c r="A18" s="30" t="s">
        <v>90</v>
      </c>
      <c r="B18" s="30" t="s">
        <v>76</v>
      </c>
      <c r="C18" s="50">
        <v>0</v>
      </c>
      <c r="D18" s="50">
        <v>0</v>
      </c>
      <c r="E18" s="50">
        <v>0</v>
      </c>
      <c r="F18" s="50">
        <v>0</v>
      </c>
      <c r="G18" s="50">
        <v>0</v>
      </c>
      <c r="H18" s="50">
        <v>9</v>
      </c>
      <c r="I18" s="50">
        <v>0</v>
      </c>
      <c r="J18" s="50">
        <v>7</v>
      </c>
      <c r="K18" s="50">
        <v>0</v>
      </c>
      <c r="L18" s="50">
        <v>6</v>
      </c>
      <c r="M18" s="24">
        <f t="shared" si="0"/>
        <v>22</v>
      </c>
      <c r="N18" s="24"/>
      <c r="O18" s="25">
        <f t="shared" si="1"/>
        <v>0.2391304347826087</v>
      </c>
    </row>
    <row r="19" spans="1:15" x14ac:dyDescent="0.25">
      <c r="A19" s="30" t="s">
        <v>93</v>
      </c>
      <c r="B19" s="30" t="s">
        <v>52</v>
      </c>
      <c r="C19" s="50">
        <v>0</v>
      </c>
      <c r="D19" s="50">
        <v>0</v>
      </c>
      <c r="E19" s="50">
        <v>0</v>
      </c>
      <c r="F19" s="50">
        <v>0</v>
      </c>
      <c r="G19" s="50">
        <v>11</v>
      </c>
      <c r="H19" s="50">
        <v>11</v>
      </c>
      <c r="I19" s="50">
        <v>0</v>
      </c>
      <c r="J19" s="50">
        <v>0</v>
      </c>
      <c r="K19" s="50">
        <v>0</v>
      </c>
      <c r="L19" s="50">
        <v>0</v>
      </c>
      <c r="M19" s="24">
        <f t="shared" si="0"/>
        <v>22</v>
      </c>
      <c r="N19" s="24"/>
      <c r="O19" s="25">
        <f t="shared" si="1"/>
        <v>0.2391304347826087</v>
      </c>
    </row>
    <row r="20" spans="1:15" x14ac:dyDescent="0.25">
      <c r="A20" s="30" t="s">
        <v>100</v>
      </c>
      <c r="B20" s="30" t="s">
        <v>77</v>
      </c>
      <c r="C20" s="50">
        <v>2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7</v>
      </c>
      <c r="J20" s="50">
        <v>11</v>
      </c>
      <c r="K20" s="50">
        <v>0</v>
      </c>
      <c r="L20" s="50">
        <v>0</v>
      </c>
      <c r="M20" s="24">
        <f t="shared" si="0"/>
        <v>20</v>
      </c>
      <c r="N20" s="24"/>
      <c r="O20" s="25">
        <f t="shared" si="1"/>
        <v>0.21739130434782608</v>
      </c>
    </row>
    <row r="21" spans="1:15" x14ac:dyDescent="0.25">
      <c r="A21" s="30" t="s">
        <v>94</v>
      </c>
      <c r="B21" s="30" t="s">
        <v>91</v>
      </c>
      <c r="C21" s="50">
        <v>0</v>
      </c>
      <c r="D21" s="50">
        <v>0</v>
      </c>
      <c r="E21" s="50">
        <v>0</v>
      </c>
      <c r="F21" s="50">
        <v>0</v>
      </c>
      <c r="G21" s="50">
        <v>10</v>
      </c>
      <c r="H21" s="50">
        <v>0</v>
      </c>
      <c r="I21" s="50">
        <v>0</v>
      </c>
      <c r="J21" s="50">
        <v>9</v>
      </c>
      <c r="K21" s="50">
        <v>0</v>
      </c>
      <c r="L21" s="50">
        <v>0</v>
      </c>
      <c r="M21" s="24">
        <f t="shared" si="0"/>
        <v>19</v>
      </c>
      <c r="N21" s="24"/>
      <c r="O21" s="25">
        <f t="shared" si="1"/>
        <v>0.20652173913043478</v>
      </c>
    </row>
    <row r="22" spans="1:15" x14ac:dyDescent="0.25">
      <c r="A22" s="30" t="s">
        <v>113</v>
      </c>
      <c r="B22" s="30" t="s">
        <v>102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0">
        <v>5</v>
      </c>
      <c r="J22" s="50">
        <v>8</v>
      </c>
      <c r="K22" s="50">
        <v>0</v>
      </c>
      <c r="L22" s="50">
        <v>3</v>
      </c>
      <c r="M22" s="24">
        <f t="shared" si="0"/>
        <v>16</v>
      </c>
      <c r="N22" s="24"/>
      <c r="O22" s="25">
        <f t="shared" si="1"/>
        <v>0.17391304347826086</v>
      </c>
    </row>
    <row r="23" spans="1:15" x14ac:dyDescent="0.25">
      <c r="A23" s="30" t="s">
        <v>47</v>
      </c>
      <c r="B23" s="30" t="s">
        <v>106</v>
      </c>
      <c r="C23" s="50">
        <v>7</v>
      </c>
      <c r="D23" s="50">
        <v>0</v>
      </c>
      <c r="E23" s="50">
        <v>0</v>
      </c>
      <c r="F23" s="50">
        <v>0</v>
      </c>
      <c r="G23" s="50">
        <v>8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24">
        <f t="shared" si="0"/>
        <v>15</v>
      </c>
      <c r="N23" s="24"/>
      <c r="O23" s="25">
        <f t="shared" si="1"/>
        <v>0.16304347826086957</v>
      </c>
    </row>
    <row r="24" spans="1:15" x14ac:dyDescent="0.25">
      <c r="A24" s="30" t="s">
        <v>82</v>
      </c>
      <c r="B24" s="30" t="s">
        <v>97</v>
      </c>
      <c r="C24" s="50">
        <v>7</v>
      </c>
      <c r="D24" s="50">
        <v>0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0">
        <v>7</v>
      </c>
      <c r="K24" s="50">
        <v>0</v>
      </c>
      <c r="L24" s="50">
        <v>0</v>
      </c>
      <c r="M24" s="24">
        <f t="shared" si="0"/>
        <v>14</v>
      </c>
      <c r="N24" s="24"/>
      <c r="O24" s="25">
        <f t="shared" si="1"/>
        <v>0.15217391304347827</v>
      </c>
    </row>
    <row r="25" spans="1:15" x14ac:dyDescent="0.25">
      <c r="A25" s="30" t="s">
        <v>60</v>
      </c>
      <c r="B25" s="30" t="s">
        <v>104</v>
      </c>
      <c r="C25" s="50">
        <v>5</v>
      </c>
      <c r="D25" s="50">
        <v>0</v>
      </c>
      <c r="E25" s="50">
        <v>0</v>
      </c>
      <c r="F25" s="50">
        <v>0</v>
      </c>
      <c r="G25" s="50">
        <v>0</v>
      </c>
      <c r="H25" s="50">
        <v>0</v>
      </c>
      <c r="I25" s="50">
        <v>3</v>
      </c>
      <c r="J25" s="50">
        <v>0</v>
      </c>
      <c r="K25" s="50">
        <v>5</v>
      </c>
      <c r="L25" s="50">
        <v>0</v>
      </c>
      <c r="M25" s="24">
        <f t="shared" si="0"/>
        <v>13</v>
      </c>
      <c r="N25" s="24"/>
      <c r="O25" s="25">
        <f t="shared" si="1"/>
        <v>0.14130434782608695</v>
      </c>
    </row>
    <row r="26" spans="1:15" x14ac:dyDescent="0.25">
      <c r="A26" s="30" t="s">
        <v>72</v>
      </c>
      <c r="B26" s="30" t="s">
        <v>74</v>
      </c>
      <c r="C26" s="50">
        <v>0</v>
      </c>
      <c r="D26" s="50">
        <v>2</v>
      </c>
      <c r="E26" s="50">
        <v>0</v>
      </c>
      <c r="F26" s="50">
        <v>5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24">
        <f t="shared" si="0"/>
        <v>7</v>
      </c>
      <c r="N26" s="24"/>
      <c r="O26" s="25">
        <f t="shared" si="1"/>
        <v>7.6086956521739135E-2</v>
      </c>
    </row>
    <row r="27" spans="1:15" x14ac:dyDescent="0.25">
      <c r="A27" s="30" t="s">
        <v>89</v>
      </c>
      <c r="B27" s="30" t="s">
        <v>103</v>
      </c>
      <c r="C27" s="50">
        <v>0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4</v>
      </c>
      <c r="L27" s="50">
        <v>0</v>
      </c>
      <c r="M27" s="24">
        <f t="shared" si="0"/>
        <v>4</v>
      </c>
      <c r="N27" s="24"/>
      <c r="O27" s="25">
        <f t="shared" si="1"/>
        <v>4.3478260869565216E-2</v>
      </c>
    </row>
    <row r="28" spans="1:15" x14ac:dyDescent="0.25">
      <c r="A28" s="30" t="s">
        <v>45</v>
      </c>
      <c r="B28" s="41" t="s">
        <v>105</v>
      </c>
      <c r="C28" s="50">
        <v>0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24">
        <f t="shared" si="0"/>
        <v>0</v>
      </c>
      <c r="N28" s="24"/>
      <c r="O28" s="25">
        <f t="shared" si="1"/>
        <v>0</v>
      </c>
    </row>
    <row r="29" spans="1:15" x14ac:dyDescent="0.25">
      <c r="A29" s="30" t="s">
        <v>54</v>
      </c>
      <c r="B29" s="41" t="s">
        <v>98</v>
      </c>
      <c r="C29" s="50">
        <v>0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24">
        <f t="shared" ref="M29" si="2">SUM(C29:L29)</f>
        <v>0</v>
      </c>
      <c r="N29" s="24"/>
      <c r="O29" s="25">
        <f t="shared" si="1"/>
        <v>0</v>
      </c>
    </row>
  </sheetData>
  <sortState ref="A4:O55">
    <sortCondition descending="1" ref="O4:O55"/>
  </sortState>
  <mergeCells count="1">
    <mergeCell ref="A1:B2"/>
  </mergeCells>
  <conditionalFormatting sqref="O1:O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7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opLeftCell="A13" zoomScale="95" zoomScaleNormal="95" zoomScaleSheetLayoutView="100" workbookViewId="0">
      <selection activeCell="E39" sqref="E39"/>
    </sheetView>
  </sheetViews>
  <sheetFormatPr defaultRowHeight="15" x14ac:dyDescent="0.25"/>
  <cols>
    <col min="1" max="1" width="26.42578125" customWidth="1"/>
    <col min="2" max="2" width="10.28515625" customWidth="1"/>
    <col min="3" max="3" width="8.85546875" style="69" customWidth="1"/>
    <col min="4" max="12" width="9.140625" style="69"/>
  </cols>
  <sheetData>
    <row r="1" spans="1:11" ht="18.75" x14ac:dyDescent="0.25">
      <c r="A1" s="158" t="s">
        <v>37</v>
      </c>
      <c r="B1" s="158"/>
      <c r="C1" s="158"/>
      <c r="D1" s="159"/>
    </row>
    <row r="2" spans="1:11" x14ac:dyDescent="0.25">
      <c r="B2" s="10" t="s">
        <v>9</v>
      </c>
      <c r="C2" s="160" t="s">
        <v>10</v>
      </c>
      <c r="D2" s="160"/>
      <c r="E2" s="160" t="s">
        <v>11</v>
      </c>
      <c r="F2" s="160"/>
      <c r="G2" s="160" t="s">
        <v>12</v>
      </c>
      <c r="H2" s="160"/>
      <c r="I2" s="160" t="s">
        <v>13</v>
      </c>
      <c r="J2" s="160"/>
    </row>
    <row r="3" spans="1:11" ht="20.100000000000001" customHeight="1" x14ac:dyDescent="0.25">
      <c r="A3" s="41" t="s">
        <v>93</v>
      </c>
      <c r="B3" s="24" t="s">
        <v>119</v>
      </c>
      <c r="C3" s="161">
        <v>9.0299999999999994</v>
      </c>
      <c r="D3" s="161"/>
      <c r="E3" s="161"/>
      <c r="F3" s="161"/>
      <c r="G3" s="161"/>
      <c r="H3" s="161"/>
      <c r="I3" s="161"/>
      <c r="J3" s="161"/>
    </row>
    <row r="4" spans="1:11" ht="20.100000000000001" customHeight="1" x14ac:dyDescent="0.25">
      <c r="A4" s="41" t="s">
        <v>74</v>
      </c>
      <c r="B4" s="24" t="s">
        <v>118</v>
      </c>
      <c r="C4" s="161"/>
      <c r="D4" s="161"/>
      <c r="E4" s="161"/>
      <c r="F4" s="161"/>
      <c r="G4" s="161"/>
      <c r="H4" s="161"/>
      <c r="I4" s="161"/>
      <c r="J4" s="161"/>
    </row>
    <row r="5" spans="1:11" ht="20.100000000000001" customHeight="1" x14ac:dyDescent="0.25">
      <c r="A5" s="41" t="s">
        <v>104</v>
      </c>
      <c r="B5" s="24" t="s">
        <v>118</v>
      </c>
      <c r="C5" s="161"/>
      <c r="D5" s="161"/>
      <c r="E5" s="161"/>
      <c r="F5" s="161"/>
      <c r="G5" s="161"/>
      <c r="H5" s="161"/>
      <c r="I5" s="161"/>
      <c r="J5" s="161"/>
    </row>
    <row r="6" spans="1:11" ht="20.100000000000001" customHeight="1" x14ac:dyDescent="0.25">
      <c r="A6" s="41" t="s">
        <v>105</v>
      </c>
      <c r="B6" s="24" t="s">
        <v>119</v>
      </c>
      <c r="C6" s="161"/>
      <c r="D6" s="161"/>
      <c r="E6" s="161"/>
      <c r="F6" s="161"/>
      <c r="G6" s="161"/>
      <c r="H6" s="161"/>
      <c r="I6" s="161"/>
      <c r="J6" s="161"/>
    </row>
    <row r="7" spans="1:11" ht="20.100000000000001" customHeight="1" x14ac:dyDescent="0.25">
      <c r="A7" s="41" t="s">
        <v>111</v>
      </c>
      <c r="B7" s="24" t="s">
        <v>118</v>
      </c>
      <c r="C7" s="161"/>
      <c r="D7" s="161"/>
      <c r="E7" s="161"/>
      <c r="F7" s="161"/>
      <c r="G7" s="161"/>
      <c r="H7" s="161"/>
      <c r="I7" s="161"/>
      <c r="J7" s="161"/>
    </row>
    <row r="8" spans="1:11" ht="20.100000000000001" customHeight="1" x14ac:dyDescent="0.25">
      <c r="A8" s="41" t="s">
        <v>89</v>
      </c>
      <c r="B8" s="24" t="s">
        <v>118</v>
      </c>
      <c r="C8" s="161"/>
      <c r="D8" s="161"/>
      <c r="E8" s="161"/>
      <c r="F8" s="161"/>
      <c r="G8" s="161"/>
      <c r="H8" s="161"/>
      <c r="I8" s="161"/>
      <c r="J8" s="161"/>
    </row>
    <row r="9" spans="1:11" ht="20.100000000000001" customHeight="1" x14ac:dyDescent="0.25">
      <c r="A9" s="41" t="s">
        <v>49</v>
      </c>
      <c r="B9" s="24" t="s">
        <v>119</v>
      </c>
      <c r="C9" s="161">
        <v>7.3</v>
      </c>
      <c r="D9" s="161"/>
      <c r="E9" s="161"/>
      <c r="F9" s="161"/>
      <c r="G9" s="161"/>
      <c r="H9" s="161"/>
      <c r="I9" s="161"/>
      <c r="J9" s="161"/>
    </row>
    <row r="10" spans="1:11" ht="20.100000000000001" customHeight="1" x14ac:dyDescent="0.25">
      <c r="A10" s="41" t="s">
        <v>69</v>
      </c>
      <c r="B10" s="24" t="s">
        <v>119</v>
      </c>
      <c r="C10" s="161">
        <v>9.9</v>
      </c>
      <c r="D10" s="161"/>
      <c r="E10" s="161"/>
      <c r="F10" s="161"/>
      <c r="G10" s="161"/>
      <c r="H10" s="161"/>
      <c r="I10" s="161"/>
      <c r="J10" s="161"/>
    </row>
    <row r="11" spans="1:11" ht="20.100000000000001" customHeight="1" x14ac:dyDescent="0.25">
      <c r="A11" s="41" t="s">
        <v>54</v>
      </c>
      <c r="B11" s="10" t="s">
        <v>118</v>
      </c>
      <c r="C11" s="161"/>
      <c r="D11" s="161"/>
      <c r="E11" s="161"/>
      <c r="F11" s="161"/>
      <c r="G11" s="161"/>
      <c r="H11" s="161"/>
      <c r="I11" s="161"/>
      <c r="J11" s="161"/>
    </row>
    <row r="12" spans="1:11" ht="20.100000000000001" customHeight="1" x14ac:dyDescent="0.25">
      <c r="A12" s="41" t="s">
        <v>70</v>
      </c>
      <c r="B12" s="24" t="s">
        <v>119</v>
      </c>
      <c r="C12" s="162"/>
      <c r="D12" s="163"/>
      <c r="E12" s="162"/>
      <c r="F12" s="163"/>
      <c r="G12" s="162">
        <v>14.01</v>
      </c>
      <c r="H12" s="163"/>
      <c r="I12" s="162"/>
      <c r="J12" s="163"/>
      <c r="K12" s="71">
        <v>2</v>
      </c>
    </row>
    <row r="13" spans="1:11" ht="20.100000000000001" customHeight="1" x14ac:dyDescent="0.25">
      <c r="A13" s="41" t="s">
        <v>44</v>
      </c>
      <c r="B13" s="24" t="s">
        <v>119</v>
      </c>
      <c r="C13" s="162"/>
      <c r="D13" s="163"/>
      <c r="E13" s="162"/>
      <c r="F13" s="163"/>
      <c r="G13" s="162">
        <v>15.01</v>
      </c>
      <c r="H13" s="163"/>
      <c r="I13" s="162"/>
      <c r="J13" s="163"/>
      <c r="K13" s="71">
        <v>1</v>
      </c>
    </row>
    <row r="14" spans="1:11" ht="20.100000000000001" customHeight="1" x14ac:dyDescent="0.25">
      <c r="A14" s="41" t="s">
        <v>76</v>
      </c>
      <c r="B14" s="24" t="s">
        <v>119</v>
      </c>
      <c r="C14" s="162">
        <v>0</v>
      </c>
      <c r="D14" s="163"/>
      <c r="E14" s="162"/>
      <c r="F14" s="163"/>
      <c r="G14" s="162"/>
      <c r="H14" s="163"/>
      <c r="I14" s="162"/>
      <c r="J14" s="163"/>
      <c r="K14" s="71"/>
    </row>
    <row r="15" spans="1:11" ht="20.100000000000001" customHeight="1" x14ac:dyDescent="0.25">
      <c r="A15" s="41" t="s">
        <v>101</v>
      </c>
      <c r="B15" s="24" t="s">
        <v>119</v>
      </c>
      <c r="C15" s="162">
        <v>8.9499999999999993</v>
      </c>
      <c r="D15" s="163"/>
      <c r="E15" s="162"/>
      <c r="F15" s="163"/>
      <c r="G15" s="162"/>
      <c r="H15" s="163"/>
      <c r="I15" s="162"/>
      <c r="J15" s="163"/>
      <c r="K15" s="71"/>
    </row>
    <row r="16" spans="1:11" ht="20.100000000000001" customHeight="1" x14ac:dyDescent="0.25">
      <c r="A16" s="41" t="s">
        <v>65</v>
      </c>
      <c r="B16" s="24" t="s">
        <v>119</v>
      </c>
      <c r="C16" s="162">
        <v>9</v>
      </c>
      <c r="D16" s="163"/>
      <c r="E16" s="162"/>
      <c r="F16" s="163"/>
      <c r="G16" s="162"/>
      <c r="H16" s="163"/>
      <c r="I16" s="162"/>
      <c r="J16" s="163"/>
      <c r="K16" s="71"/>
    </row>
    <row r="17" spans="1:13" ht="20.100000000000001" customHeight="1" x14ac:dyDescent="0.25">
      <c r="A17" s="41" t="s">
        <v>86</v>
      </c>
      <c r="B17" s="24" t="s">
        <v>119</v>
      </c>
      <c r="C17" s="162">
        <v>9.4499999999999993</v>
      </c>
      <c r="D17" s="163"/>
      <c r="E17" s="162"/>
      <c r="F17" s="163"/>
      <c r="G17" s="162"/>
      <c r="H17" s="163"/>
      <c r="I17" s="162"/>
      <c r="J17" s="163"/>
      <c r="K17" s="71"/>
    </row>
    <row r="18" spans="1:13" ht="20.100000000000001" customHeight="1" x14ac:dyDescent="0.25">
      <c r="A18" s="41" t="s">
        <v>90</v>
      </c>
      <c r="B18" s="24" t="s">
        <v>119</v>
      </c>
      <c r="C18" s="162"/>
      <c r="D18" s="163"/>
      <c r="E18" s="162">
        <v>10.9</v>
      </c>
      <c r="F18" s="163"/>
      <c r="G18" s="162"/>
      <c r="H18" s="163"/>
      <c r="I18" s="162"/>
      <c r="J18" s="163"/>
      <c r="K18" s="71">
        <v>3</v>
      </c>
    </row>
    <row r="21" spans="1:13" ht="18.75" x14ac:dyDescent="0.25">
      <c r="A21" s="158" t="s">
        <v>38</v>
      </c>
      <c r="B21" s="158"/>
      <c r="C21" s="158"/>
      <c r="D21" s="159"/>
    </row>
    <row r="22" spans="1:13" x14ac:dyDescent="0.25">
      <c r="B22" s="10" t="s">
        <v>9</v>
      </c>
      <c r="C22" s="160" t="s">
        <v>10</v>
      </c>
      <c r="D22" s="160"/>
      <c r="E22" s="160" t="s">
        <v>11</v>
      </c>
      <c r="F22" s="160"/>
      <c r="G22" s="160" t="s">
        <v>12</v>
      </c>
      <c r="H22" s="160"/>
      <c r="I22" s="160" t="s">
        <v>13</v>
      </c>
      <c r="J22" s="160"/>
      <c r="K22" s="160" t="s">
        <v>14</v>
      </c>
      <c r="L22" s="160"/>
    </row>
    <row r="23" spans="1:13" ht="20.100000000000001" customHeight="1" x14ac:dyDescent="0.25">
      <c r="A23" s="41" t="s">
        <v>93</v>
      </c>
      <c r="B23" s="41" t="s">
        <v>118</v>
      </c>
      <c r="C23" s="164"/>
      <c r="D23" s="165"/>
      <c r="E23" s="164"/>
      <c r="F23" s="165"/>
      <c r="G23" s="164"/>
      <c r="H23" s="165"/>
      <c r="I23" s="164"/>
      <c r="J23" s="165"/>
      <c r="K23" s="164"/>
      <c r="L23" s="165"/>
    </row>
    <row r="24" spans="1:13" ht="20.100000000000001" customHeight="1" x14ac:dyDescent="0.25">
      <c r="A24" s="41" t="s">
        <v>74</v>
      </c>
      <c r="B24" s="41" t="s">
        <v>118</v>
      </c>
      <c r="C24" s="164"/>
      <c r="D24" s="165"/>
      <c r="E24" s="164"/>
      <c r="F24" s="165"/>
      <c r="G24" s="164"/>
      <c r="H24" s="165"/>
      <c r="I24" s="164"/>
      <c r="J24" s="165"/>
      <c r="K24" s="164"/>
      <c r="L24" s="165"/>
    </row>
    <row r="25" spans="1:13" ht="20.100000000000001" customHeight="1" x14ac:dyDescent="0.25">
      <c r="A25" s="41" t="s">
        <v>104</v>
      </c>
      <c r="B25" s="41" t="s">
        <v>118</v>
      </c>
      <c r="C25" s="164"/>
      <c r="D25" s="165"/>
      <c r="E25" s="164"/>
      <c r="F25" s="165"/>
      <c r="G25" s="164"/>
      <c r="H25" s="165"/>
      <c r="I25" s="164"/>
      <c r="J25" s="165"/>
      <c r="K25" s="164"/>
      <c r="L25" s="165"/>
    </row>
    <row r="26" spans="1:13" ht="20.100000000000001" customHeight="1" x14ac:dyDescent="0.25">
      <c r="A26" s="41" t="s">
        <v>105</v>
      </c>
      <c r="B26" s="24" t="s">
        <v>118</v>
      </c>
      <c r="C26" s="164"/>
      <c r="D26" s="165"/>
      <c r="E26" s="164"/>
      <c r="F26" s="165"/>
      <c r="G26" s="164"/>
      <c r="H26" s="165"/>
      <c r="I26" s="164"/>
      <c r="J26" s="165"/>
      <c r="K26" s="164"/>
      <c r="L26" s="165"/>
    </row>
    <row r="27" spans="1:13" ht="20.100000000000001" customHeight="1" x14ac:dyDescent="0.25">
      <c r="A27" s="41" t="s">
        <v>111</v>
      </c>
      <c r="B27" s="10" t="s">
        <v>119</v>
      </c>
      <c r="C27" s="164">
        <v>7.1</v>
      </c>
      <c r="D27" s="165"/>
      <c r="E27" s="164"/>
      <c r="F27" s="165"/>
      <c r="G27" s="164"/>
      <c r="H27" s="165"/>
      <c r="I27" s="164"/>
      <c r="J27" s="165"/>
      <c r="K27" s="164"/>
      <c r="L27" s="165"/>
    </row>
    <row r="28" spans="1:13" ht="20.100000000000001" customHeight="1" x14ac:dyDescent="0.25">
      <c r="A28" s="41" t="s">
        <v>89</v>
      </c>
      <c r="B28" s="10" t="s">
        <v>118</v>
      </c>
      <c r="C28" s="164"/>
      <c r="D28" s="165"/>
      <c r="E28" s="164"/>
      <c r="F28" s="165"/>
      <c r="G28" s="164"/>
      <c r="H28" s="165"/>
      <c r="I28" s="164"/>
      <c r="J28" s="165"/>
      <c r="K28" s="164"/>
      <c r="L28" s="165"/>
    </row>
    <row r="29" spans="1:13" ht="20.100000000000001" customHeight="1" x14ac:dyDescent="0.25">
      <c r="A29" s="41" t="s">
        <v>49</v>
      </c>
      <c r="B29" s="10" t="s">
        <v>118</v>
      </c>
      <c r="C29" s="164"/>
      <c r="D29" s="165"/>
      <c r="E29" s="164"/>
      <c r="F29" s="165"/>
      <c r="G29" s="164"/>
      <c r="H29" s="165"/>
      <c r="I29" s="164"/>
      <c r="J29" s="165"/>
      <c r="K29" s="164"/>
      <c r="L29" s="165"/>
    </row>
    <row r="30" spans="1:13" ht="20.100000000000001" customHeight="1" x14ac:dyDescent="0.25">
      <c r="A30" s="41" t="s">
        <v>69</v>
      </c>
      <c r="B30" s="10" t="s">
        <v>119</v>
      </c>
      <c r="C30" s="164"/>
      <c r="D30" s="165"/>
      <c r="E30" s="164"/>
      <c r="F30" s="165"/>
      <c r="G30" s="164">
        <v>14.06</v>
      </c>
      <c r="H30" s="165"/>
      <c r="I30" s="164"/>
      <c r="J30" s="165"/>
      <c r="K30" s="164"/>
      <c r="L30" s="165"/>
      <c r="M30">
        <v>2</v>
      </c>
    </row>
    <row r="31" spans="1:13" ht="20.100000000000001" customHeight="1" x14ac:dyDescent="0.25">
      <c r="A31" s="41" t="s">
        <v>54</v>
      </c>
      <c r="B31" s="24" t="s">
        <v>119</v>
      </c>
      <c r="C31" s="164"/>
      <c r="D31" s="165"/>
      <c r="E31" s="164"/>
      <c r="F31" s="165"/>
      <c r="G31" s="164"/>
      <c r="H31" s="165"/>
      <c r="I31" s="164"/>
      <c r="J31" s="165"/>
      <c r="K31" s="164"/>
      <c r="L31" s="165"/>
    </row>
    <row r="32" spans="1:13" ht="20.100000000000001" customHeight="1" x14ac:dyDescent="0.25">
      <c r="A32" s="41" t="s">
        <v>70</v>
      </c>
      <c r="B32" s="24" t="s">
        <v>118</v>
      </c>
      <c r="C32" s="164"/>
      <c r="D32" s="165"/>
      <c r="E32" s="164"/>
      <c r="F32" s="165"/>
      <c r="G32" s="164"/>
      <c r="H32" s="165"/>
      <c r="I32" s="164"/>
      <c r="J32" s="165"/>
      <c r="K32" s="164"/>
      <c r="L32" s="165"/>
    </row>
    <row r="33" spans="1:13" ht="20.100000000000001" customHeight="1" x14ac:dyDescent="0.25">
      <c r="A33" s="41" t="s">
        <v>44</v>
      </c>
      <c r="B33" s="24" t="s">
        <v>119</v>
      </c>
      <c r="C33" s="164"/>
      <c r="D33" s="165"/>
      <c r="E33" s="164"/>
      <c r="F33" s="165"/>
      <c r="G33" s="164"/>
      <c r="H33" s="165"/>
      <c r="I33" s="164">
        <v>16.05</v>
      </c>
      <c r="J33" s="165"/>
      <c r="K33" s="164"/>
      <c r="L33" s="165"/>
      <c r="M33">
        <v>1</v>
      </c>
    </row>
    <row r="34" spans="1:13" ht="20.100000000000001" customHeight="1" x14ac:dyDescent="0.25">
      <c r="A34" s="41" t="s">
        <v>76</v>
      </c>
      <c r="B34" s="24" t="s">
        <v>119</v>
      </c>
      <c r="C34" s="164">
        <v>7</v>
      </c>
      <c r="D34" s="165"/>
      <c r="E34" s="164">
        <v>12.2</v>
      </c>
      <c r="F34" s="165"/>
      <c r="G34" s="164"/>
      <c r="H34" s="165"/>
      <c r="I34" s="164"/>
      <c r="J34" s="165"/>
      <c r="K34" s="164"/>
      <c r="L34" s="165"/>
    </row>
    <row r="35" spans="1:13" ht="20.100000000000001" customHeight="1" x14ac:dyDescent="0.25">
      <c r="A35" s="41" t="s">
        <v>101</v>
      </c>
      <c r="B35" s="24" t="s">
        <v>119</v>
      </c>
      <c r="C35" s="164">
        <v>9.9</v>
      </c>
      <c r="D35" s="165"/>
      <c r="E35" s="164">
        <v>11.6</v>
      </c>
      <c r="F35" s="165"/>
      <c r="G35" s="164"/>
      <c r="H35" s="165"/>
      <c r="I35" s="164"/>
      <c r="J35" s="165"/>
      <c r="K35" s="164"/>
      <c r="L35" s="165"/>
    </row>
    <row r="36" spans="1:13" ht="20.100000000000001" customHeight="1" x14ac:dyDescent="0.25">
      <c r="A36" s="41" t="s">
        <v>65</v>
      </c>
      <c r="B36" s="24" t="s">
        <v>119</v>
      </c>
      <c r="C36" s="164"/>
      <c r="D36" s="165"/>
      <c r="E36" s="164"/>
      <c r="F36" s="165"/>
      <c r="G36" s="164"/>
      <c r="H36" s="165"/>
      <c r="I36" s="164"/>
      <c r="J36" s="165"/>
      <c r="K36" s="164"/>
      <c r="L36" s="165"/>
    </row>
    <row r="37" spans="1:13" ht="20.100000000000001" customHeight="1" x14ac:dyDescent="0.25">
      <c r="A37" s="41" t="s">
        <v>86</v>
      </c>
      <c r="B37" s="24" t="s">
        <v>119</v>
      </c>
      <c r="C37" s="164">
        <v>9.9499999999999993</v>
      </c>
      <c r="D37" s="165"/>
      <c r="E37" s="164">
        <v>12.45</v>
      </c>
      <c r="F37" s="165"/>
      <c r="G37" s="164"/>
      <c r="H37" s="165"/>
      <c r="I37" s="164"/>
      <c r="J37" s="165"/>
      <c r="K37" s="164"/>
      <c r="L37" s="165"/>
      <c r="M37">
        <v>3</v>
      </c>
    </row>
    <row r="38" spans="1:13" ht="20.100000000000001" customHeight="1" x14ac:dyDescent="0.25">
      <c r="A38" s="41" t="s">
        <v>90</v>
      </c>
      <c r="B38" s="24" t="s">
        <v>119</v>
      </c>
      <c r="C38" s="164"/>
      <c r="D38" s="165"/>
      <c r="E38" s="164">
        <v>11</v>
      </c>
      <c r="F38" s="165"/>
      <c r="G38" s="164"/>
      <c r="H38" s="165"/>
      <c r="I38" s="164"/>
      <c r="J38" s="165"/>
      <c r="K38" s="164"/>
      <c r="L38" s="165"/>
    </row>
  </sheetData>
  <mergeCells count="155">
    <mergeCell ref="K24:L24"/>
    <mergeCell ref="E26:F26"/>
    <mergeCell ref="G26:H26"/>
    <mergeCell ref="I25:J25"/>
    <mergeCell ref="K25:L25"/>
    <mergeCell ref="C26:D26"/>
    <mergeCell ref="I26:J26"/>
    <mergeCell ref="K26:L26"/>
    <mergeCell ref="G8:H8"/>
    <mergeCell ref="C9:D9"/>
    <mergeCell ref="E9:F9"/>
    <mergeCell ref="G9:H9"/>
    <mergeCell ref="C12:D12"/>
    <mergeCell ref="E12:F12"/>
    <mergeCell ref="G12:H12"/>
    <mergeCell ref="C13:D13"/>
    <mergeCell ref="E13:F13"/>
    <mergeCell ref="G13:H13"/>
    <mergeCell ref="I16:J16"/>
    <mergeCell ref="I17:J17"/>
    <mergeCell ref="I18:J18"/>
    <mergeCell ref="C7:D7"/>
    <mergeCell ref="E7:F7"/>
    <mergeCell ref="G7:H7"/>
    <mergeCell ref="C23:D23"/>
    <mergeCell ref="E23:F23"/>
    <mergeCell ref="G23:H23"/>
    <mergeCell ref="C22:D22"/>
    <mergeCell ref="E22:F22"/>
    <mergeCell ref="G22:H22"/>
    <mergeCell ref="C10:D10"/>
    <mergeCell ref="E10:F10"/>
    <mergeCell ref="G10:H10"/>
    <mergeCell ref="C11:D11"/>
    <mergeCell ref="E11:F11"/>
    <mergeCell ref="G11:H11"/>
    <mergeCell ref="C8:D8"/>
    <mergeCell ref="E8:F8"/>
    <mergeCell ref="G17:H17"/>
    <mergeCell ref="C14:D14"/>
    <mergeCell ref="E14:F14"/>
    <mergeCell ref="G14:H14"/>
    <mergeCell ref="C15:D15"/>
    <mergeCell ref="E15:F15"/>
    <mergeCell ref="G15:H15"/>
    <mergeCell ref="C5:D5"/>
    <mergeCell ref="E5:F5"/>
    <mergeCell ref="G5:H5"/>
    <mergeCell ref="C6:D6"/>
    <mergeCell ref="E6:F6"/>
    <mergeCell ref="G6:H6"/>
    <mergeCell ref="C3:D3"/>
    <mergeCell ref="E3:F3"/>
    <mergeCell ref="G3:H3"/>
    <mergeCell ref="C4:D4"/>
    <mergeCell ref="E4:F4"/>
    <mergeCell ref="G4:H4"/>
    <mergeCell ref="I27:J27"/>
    <mergeCell ref="K27:L27"/>
    <mergeCell ref="C28:D28"/>
    <mergeCell ref="E28:F28"/>
    <mergeCell ref="G28:H28"/>
    <mergeCell ref="I28:J28"/>
    <mergeCell ref="K28:L28"/>
    <mergeCell ref="C18:D18"/>
    <mergeCell ref="E18:F18"/>
    <mergeCell ref="G18:H18"/>
    <mergeCell ref="C27:D27"/>
    <mergeCell ref="E27:F27"/>
    <mergeCell ref="G27:H27"/>
    <mergeCell ref="I23:J23"/>
    <mergeCell ref="C25:D25"/>
    <mergeCell ref="E25:F25"/>
    <mergeCell ref="G25:H25"/>
    <mergeCell ref="K22:L22"/>
    <mergeCell ref="I22:J22"/>
    <mergeCell ref="K23:L23"/>
    <mergeCell ref="C24:D24"/>
    <mergeCell ref="E24:F24"/>
    <mergeCell ref="G24:H24"/>
    <mergeCell ref="I24:J24"/>
    <mergeCell ref="C30:D30"/>
    <mergeCell ref="E30:F30"/>
    <mergeCell ref="G30:H30"/>
    <mergeCell ref="I30:J30"/>
    <mergeCell ref="K30:L30"/>
    <mergeCell ref="C29:D29"/>
    <mergeCell ref="E29:F29"/>
    <mergeCell ref="G29:H29"/>
    <mergeCell ref="I29:J29"/>
    <mergeCell ref="K29:L29"/>
    <mergeCell ref="C32:D32"/>
    <mergeCell ref="E32:F32"/>
    <mergeCell ref="G32:H32"/>
    <mergeCell ref="I32:J32"/>
    <mergeCell ref="K32:L32"/>
    <mergeCell ref="C31:D31"/>
    <mergeCell ref="E31:F31"/>
    <mergeCell ref="G31:H31"/>
    <mergeCell ref="I31:J31"/>
    <mergeCell ref="K31:L31"/>
    <mergeCell ref="C34:D34"/>
    <mergeCell ref="E34:F34"/>
    <mergeCell ref="G34:H34"/>
    <mergeCell ref="I34:J34"/>
    <mergeCell ref="K34:L34"/>
    <mergeCell ref="C33:D33"/>
    <mergeCell ref="E33:F33"/>
    <mergeCell ref="G33:H33"/>
    <mergeCell ref="I33:J33"/>
    <mergeCell ref="K33:L33"/>
    <mergeCell ref="C36:D36"/>
    <mergeCell ref="E36:F36"/>
    <mergeCell ref="G36:H36"/>
    <mergeCell ref="I36:J36"/>
    <mergeCell ref="K36:L36"/>
    <mergeCell ref="C35:D35"/>
    <mergeCell ref="E35:F35"/>
    <mergeCell ref="G35:H35"/>
    <mergeCell ref="I35:J35"/>
    <mergeCell ref="K35:L35"/>
    <mergeCell ref="C38:D38"/>
    <mergeCell ref="E38:F38"/>
    <mergeCell ref="G38:H38"/>
    <mergeCell ref="I38:J38"/>
    <mergeCell ref="K38:L38"/>
    <mergeCell ref="C37:D37"/>
    <mergeCell ref="E37:F37"/>
    <mergeCell ref="G37:H37"/>
    <mergeCell ref="I37:J37"/>
    <mergeCell ref="K37:L37"/>
    <mergeCell ref="A1:D1"/>
    <mergeCell ref="A21:D21"/>
    <mergeCell ref="I2:J2"/>
    <mergeCell ref="I3:J3"/>
    <mergeCell ref="I4:J4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C16:D16"/>
    <mergeCell ref="E16:F16"/>
    <mergeCell ref="G16:H16"/>
    <mergeCell ref="C17:D17"/>
    <mergeCell ref="E17:F17"/>
    <mergeCell ref="C2:D2"/>
    <mergeCell ref="E2:F2"/>
    <mergeCell ref="G2:H2"/>
  </mergeCells>
  <pageMargins left="0.7" right="0.7" top="0.75" bottom="0.75" header="0.3" footer="0.3"/>
  <pageSetup paperSize="9" orientation="landscape" r:id="rId1"/>
  <rowBreaks count="1" manualBreakCount="1">
    <brk id="1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tabSelected="1" topLeftCell="A12" zoomScaleNormal="100" zoomScaleSheetLayoutView="100" workbookViewId="0">
      <selection activeCell="E16" sqref="E16:F16"/>
    </sheetView>
  </sheetViews>
  <sheetFormatPr defaultRowHeight="15" x14ac:dyDescent="0.25"/>
  <cols>
    <col min="1" max="1" width="22.85546875" customWidth="1"/>
    <col min="2" max="2" width="10.140625" customWidth="1"/>
    <col min="3" max="3" width="9.140625" style="69"/>
    <col min="4" max="4" width="8.85546875" style="69" customWidth="1"/>
    <col min="5" max="16" width="9.140625" style="69"/>
  </cols>
  <sheetData>
    <row r="1" spans="1:13" ht="18.75" x14ac:dyDescent="0.25">
      <c r="A1" s="170" t="s">
        <v>39</v>
      </c>
      <c r="B1" s="170"/>
      <c r="C1" s="170"/>
      <c r="D1" s="170"/>
    </row>
    <row r="2" spans="1:13" x14ac:dyDescent="0.25">
      <c r="A2" s="10" t="s">
        <v>9</v>
      </c>
      <c r="B2" s="10"/>
      <c r="C2" s="160" t="s">
        <v>10</v>
      </c>
      <c r="D2" s="160"/>
      <c r="E2" s="160" t="s">
        <v>11</v>
      </c>
      <c r="F2" s="160"/>
      <c r="G2" s="160" t="s">
        <v>12</v>
      </c>
      <c r="H2" s="160"/>
      <c r="I2" s="160" t="s">
        <v>13</v>
      </c>
      <c r="J2" s="160"/>
      <c r="K2" s="160" t="s">
        <v>14</v>
      </c>
      <c r="L2" s="160"/>
      <c r="M2" s="71"/>
    </row>
    <row r="3" spans="1:13" ht="20.100000000000001" customHeight="1" x14ac:dyDescent="0.25">
      <c r="A3" s="134" t="s">
        <v>82</v>
      </c>
      <c r="B3" s="41" t="s">
        <v>118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71"/>
    </row>
    <row r="4" spans="1:13" ht="20.100000000000001" customHeight="1" x14ac:dyDescent="0.25">
      <c r="A4" s="134" t="s">
        <v>91</v>
      </c>
      <c r="B4" s="41" t="s">
        <v>119</v>
      </c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71"/>
    </row>
    <row r="5" spans="1:13" ht="20.100000000000001" customHeight="1" x14ac:dyDescent="0.25">
      <c r="A5" s="134" t="s">
        <v>94</v>
      </c>
      <c r="B5" s="41" t="s">
        <v>118</v>
      </c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71"/>
    </row>
    <row r="6" spans="1:13" ht="20.100000000000001" customHeight="1" x14ac:dyDescent="0.25">
      <c r="A6" s="134" t="s">
        <v>96</v>
      </c>
      <c r="B6" s="41" t="s">
        <v>118</v>
      </c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71"/>
    </row>
    <row r="7" spans="1:13" ht="20.100000000000001" customHeight="1" x14ac:dyDescent="0.25">
      <c r="A7" s="134" t="s">
        <v>112</v>
      </c>
      <c r="B7" s="41" t="s">
        <v>119</v>
      </c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71"/>
    </row>
    <row r="8" spans="1:13" ht="20.100000000000001" customHeight="1" x14ac:dyDescent="0.25">
      <c r="A8" s="134" t="s">
        <v>77</v>
      </c>
      <c r="B8" s="41" t="s">
        <v>118</v>
      </c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71"/>
    </row>
    <row r="9" spans="1:13" ht="20.100000000000001" customHeight="1" x14ac:dyDescent="0.25">
      <c r="A9" s="134" t="s">
        <v>95</v>
      </c>
      <c r="B9" s="41" t="s">
        <v>119</v>
      </c>
      <c r="C9" s="161">
        <v>9.5</v>
      </c>
      <c r="D9" s="161"/>
      <c r="E9" s="161">
        <v>12.8</v>
      </c>
      <c r="F9" s="161"/>
      <c r="G9" s="161">
        <v>15.22</v>
      </c>
      <c r="H9" s="161"/>
      <c r="I9" s="161"/>
      <c r="J9" s="161"/>
      <c r="K9" s="161"/>
      <c r="L9" s="161"/>
      <c r="M9" s="71"/>
    </row>
    <row r="10" spans="1:13" ht="20.100000000000001" customHeight="1" x14ac:dyDescent="0.25">
      <c r="A10" s="134" t="s">
        <v>87</v>
      </c>
      <c r="B10" s="41" t="s">
        <v>119</v>
      </c>
      <c r="C10" s="161">
        <v>7.25</v>
      </c>
      <c r="D10" s="161"/>
      <c r="E10" s="161"/>
      <c r="F10" s="161"/>
      <c r="G10" s="161"/>
      <c r="H10" s="161"/>
      <c r="I10" s="161"/>
      <c r="J10" s="161"/>
      <c r="K10" s="161"/>
      <c r="L10" s="161"/>
      <c r="M10" s="71"/>
    </row>
    <row r="11" spans="1:13" ht="20.100000000000001" customHeight="1" x14ac:dyDescent="0.25">
      <c r="A11" s="134" t="s">
        <v>73</v>
      </c>
      <c r="B11" s="41" t="s">
        <v>118</v>
      </c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71"/>
    </row>
    <row r="12" spans="1:13" ht="20.100000000000001" customHeight="1" x14ac:dyDescent="0.25">
      <c r="A12" s="134" t="s">
        <v>106</v>
      </c>
      <c r="B12" s="41" t="s">
        <v>118</v>
      </c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71"/>
    </row>
    <row r="13" spans="1:13" ht="20.100000000000001" customHeight="1" x14ac:dyDescent="0.25">
      <c r="A13" s="134" t="s">
        <v>100</v>
      </c>
      <c r="B13" s="41" t="s">
        <v>118</v>
      </c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71"/>
    </row>
    <row r="14" spans="1:13" ht="20.100000000000001" customHeight="1" x14ac:dyDescent="0.25">
      <c r="A14" s="134" t="s">
        <v>72</v>
      </c>
      <c r="B14" s="41" t="s">
        <v>119</v>
      </c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71"/>
    </row>
    <row r="15" spans="1:13" ht="20.100000000000001" customHeight="1" x14ac:dyDescent="0.25">
      <c r="A15" s="134" t="s">
        <v>60</v>
      </c>
      <c r="B15" s="41" t="s">
        <v>118</v>
      </c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71"/>
    </row>
    <row r="16" spans="1:13" ht="20.100000000000001" customHeight="1" x14ac:dyDescent="0.25">
      <c r="A16" s="134" t="s">
        <v>71</v>
      </c>
      <c r="B16" s="41" t="s">
        <v>118</v>
      </c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71"/>
    </row>
    <row r="17" spans="1:13" ht="20.100000000000001" customHeight="1" x14ac:dyDescent="0.25">
      <c r="A17" s="134" t="s">
        <v>66</v>
      </c>
      <c r="B17" s="41" t="s">
        <v>119</v>
      </c>
      <c r="C17" s="161"/>
      <c r="D17" s="161"/>
      <c r="E17" s="161"/>
      <c r="F17" s="161"/>
      <c r="G17" s="161"/>
      <c r="H17" s="161"/>
      <c r="I17" s="161"/>
      <c r="J17" s="161"/>
      <c r="K17" s="161">
        <v>19.27</v>
      </c>
      <c r="L17" s="161"/>
      <c r="M17" s="71"/>
    </row>
    <row r="18" spans="1:13" ht="20.100000000000001" customHeight="1" x14ac:dyDescent="0.25">
      <c r="A18" s="134" t="s">
        <v>88</v>
      </c>
      <c r="B18" s="41" t="s">
        <v>119</v>
      </c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71"/>
    </row>
    <row r="19" spans="1:13" ht="20.100000000000001" customHeight="1" x14ac:dyDescent="0.25">
      <c r="A19" s="134" t="s">
        <v>48</v>
      </c>
      <c r="B19" s="75" t="s">
        <v>119</v>
      </c>
      <c r="C19" s="161">
        <v>7.2</v>
      </c>
      <c r="D19" s="161"/>
      <c r="E19" s="161">
        <v>11.35</v>
      </c>
      <c r="F19" s="161"/>
      <c r="G19" s="161">
        <v>13.55</v>
      </c>
      <c r="H19" s="161"/>
      <c r="I19" s="161">
        <v>17.2</v>
      </c>
      <c r="J19" s="161"/>
      <c r="K19" s="161"/>
      <c r="L19" s="161"/>
      <c r="M19" s="71">
        <v>1</v>
      </c>
    </row>
    <row r="20" spans="1:13" ht="20.100000000000001" customHeight="1" x14ac:dyDescent="0.25">
      <c r="A20" s="134" t="s">
        <v>50</v>
      </c>
      <c r="B20" s="41" t="s">
        <v>118</v>
      </c>
      <c r="C20" s="162"/>
      <c r="D20" s="163"/>
      <c r="E20" s="162"/>
      <c r="F20" s="163"/>
      <c r="G20" s="162"/>
      <c r="H20" s="163"/>
      <c r="I20" s="162"/>
      <c r="J20" s="163"/>
      <c r="K20" s="162"/>
      <c r="L20" s="163"/>
      <c r="M20" s="71"/>
    </row>
    <row r="21" spans="1:13" ht="20.100000000000001" customHeight="1" x14ac:dyDescent="0.25">
      <c r="A21" s="134" t="s">
        <v>45</v>
      </c>
      <c r="B21" s="41" t="s">
        <v>119</v>
      </c>
      <c r="C21" s="162"/>
      <c r="D21" s="163"/>
      <c r="E21" s="162"/>
      <c r="F21" s="163"/>
      <c r="G21" s="162"/>
      <c r="H21" s="163"/>
      <c r="I21" s="162">
        <v>16.95</v>
      </c>
      <c r="J21" s="163"/>
      <c r="K21" s="162"/>
      <c r="L21" s="163"/>
      <c r="M21" s="71">
        <v>2</v>
      </c>
    </row>
    <row r="22" spans="1:13" ht="20.100000000000001" customHeight="1" x14ac:dyDescent="0.25">
      <c r="A22" s="134" t="s">
        <v>47</v>
      </c>
      <c r="B22" s="41" t="s">
        <v>119</v>
      </c>
      <c r="C22" s="162"/>
      <c r="D22" s="163"/>
      <c r="E22" s="162"/>
      <c r="F22" s="163"/>
      <c r="G22" s="162">
        <v>14.5</v>
      </c>
      <c r="H22" s="163"/>
      <c r="I22" s="162"/>
      <c r="J22" s="163"/>
      <c r="K22" s="162"/>
      <c r="L22" s="163"/>
    </row>
    <row r="23" spans="1:13" ht="20.100000000000001" customHeight="1" x14ac:dyDescent="0.25">
      <c r="A23" s="134" t="s">
        <v>64</v>
      </c>
      <c r="B23" s="41" t="s">
        <v>119</v>
      </c>
      <c r="C23" s="162">
        <v>9</v>
      </c>
      <c r="D23" s="163"/>
      <c r="E23" s="162">
        <v>12.9</v>
      </c>
      <c r="F23" s="163"/>
      <c r="G23" s="162">
        <v>15.2</v>
      </c>
      <c r="H23" s="163"/>
      <c r="I23" s="162"/>
      <c r="J23" s="163"/>
      <c r="K23" s="162"/>
      <c r="L23" s="163"/>
    </row>
    <row r="24" spans="1:13" ht="20.100000000000001" customHeight="1" x14ac:dyDescent="0.25">
      <c r="A24" s="134" t="s">
        <v>46</v>
      </c>
      <c r="B24" s="41" t="s">
        <v>119</v>
      </c>
      <c r="C24" s="162">
        <v>9.0500000000000007</v>
      </c>
      <c r="D24" s="163"/>
      <c r="E24" s="162">
        <v>11.05</v>
      </c>
      <c r="F24" s="163"/>
      <c r="G24" s="162">
        <v>15.1</v>
      </c>
      <c r="H24" s="163"/>
      <c r="I24" s="162">
        <v>17.100000000000001</v>
      </c>
      <c r="J24" s="163"/>
      <c r="K24" s="162"/>
      <c r="L24" s="163"/>
      <c r="M24" s="71">
        <v>3</v>
      </c>
    </row>
    <row r="25" spans="1:13" ht="20.100000000000001" customHeight="1" x14ac:dyDescent="0.25">
      <c r="A25" s="134" t="s">
        <v>53</v>
      </c>
      <c r="B25" s="41" t="s">
        <v>118</v>
      </c>
      <c r="C25" s="162"/>
      <c r="D25" s="163"/>
      <c r="E25" s="162"/>
      <c r="F25" s="163"/>
      <c r="G25" s="162"/>
      <c r="H25" s="163"/>
      <c r="I25" s="162"/>
      <c r="J25" s="163"/>
      <c r="K25" s="162"/>
      <c r="L25" s="163"/>
    </row>
    <row r="26" spans="1:13" ht="20.100000000000001" customHeight="1" x14ac:dyDescent="0.25">
      <c r="A26" s="134" t="s">
        <v>51</v>
      </c>
      <c r="B26" s="41" t="s">
        <v>119</v>
      </c>
      <c r="C26" s="162"/>
      <c r="D26" s="163"/>
      <c r="E26" s="162">
        <v>11.35</v>
      </c>
      <c r="F26" s="163"/>
      <c r="G26" s="162"/>
      <c r="H26" s="163"/>
      <c r="I26" s="162"/>
      <c r="J26" s="163"/>
      <c r="K26" s="162"/>
      <c r="L26" s="163"/>
    </row>
    <row r="27" spans="1:13" ht="20.100000000000001" customHeight="1" x14ac:dyDescent="0.25">
      <c r="A27" s="134" t="s">
        <v>92</v>
      </c>
      <c r="B27" s="41"/>
      <c r="C27" s="162"/>
      <c r="D27" s="163"/>
      <c r="E27" s="162"/>
      <c r="F27" s="163"/>
      <c r="G27" s="162"/>
      <c r="H27" s="163"/>
      <c r="I27" s="162"/>
      <c r="J27" s="163"/>
      <c r="K27" s="162"/>
      <c r="L27" s="163"/>
    </row>
    <row r="28" spans="1:13" ht="20.100000000000001" customHeight="1" x14ac:dyDescent="0.25">
      <c r="A28" s="41" t="s">
        <v>102</v>
      </c>
      <c r="B28" s="41" t="s">
        <v>119</v>
      </c>
      <c r="C28" s="162"/>
      <c r="D28" s="163"/>
      <c r="E28" s="162"/>
      <c r="F28" s="163"/>
      <c r="G28" s="162"/>
      <c r="H28" s="163"/>
      <c r="I28" s="162"/>
      <c r="J28" s="163"/>
      <c r="K28" s="162"/>
      <c r="L28" s="163"/>
    </row>
    <row r="29" spans="1:13" ht="20.100000000000001" customHeight="1" x14ac:dyDescent="0.25">
      <c r="A29" s="41" t="s">
        <v>61</v>
      </c>
      <c r="B29" s="41" t="s">
        <v>118</v>
      </c>
      <c r="C29" s="162"/>
      <c r="D29" s="163"/>
      <c r="E29" s="162"/>
      <c r="F29" s="163"/>
      <c r="G29" s="162"/>
      <c r="H29" s="163"/>
      <c r="I29" s="162"/>
      <c r="J29" s="163"/>
      <c r="K29" s="162"/>
      <c r="L29" s="163"/>
    </row>
    <row r="30" spans="1:13" ht="20.100000000000001" customHeight="1" x14ac:dyDescent="0.25">
      <c r="A30" s="41" t="s">
        <v>58</v>
      </c>
      <c r="B30" s="41" t="s">
        <v>118</v>
      </c>
      <c r="C30" s="162"/>
      <c r="D30" s="163"/>
      <c r="E30" s="162"/>
      <c r="F30" s="163"/>
      <c r="G30" s="162"/>
      <c r="H30" s="163"/>
      <c r="I30" s="162"/>
      <c r="J30" s="163"/>
      <c r="K30" s="162"/>
      <c r="L30" s="163"/>
    </row>
    <row r="31" spans="1:13" ht="23.25" customHeight="1" x14ac:dyDescent="0.25"/>
    <row r="32" spans="1:13" ht="23.25" customHeight="1" x14ac:dyDescent="0.25">
      <c r="A32" s="170" t="s">
        <v>40</v>
      </c>
      <c r="B32" s="170"/>
      <c r="C32" s="170"/>
      <c r="D32" s="170"/>
    </row>
    <row r="33" spans="1:17" ht="23.25" customHeight="1" x14ac:dyDescent="0.25">
      <c r="A33" s="171" t="s">
        <v>9</v>
      </c>
      <c r="B33" s="172"/>
      <c r="C33" s="166" t="s">
        <v>10</v>
      </c>
      <c r="D33" s="167"/>
      <c r="E33" s="166" t="s">
        <v>11</v>
      </c>
      <c r="F33" s="167"/>
      <c r="G33" s="166" t="s">
        <v>12</v>
      </c>
      <c r="H33" s="167"/>
      <c r="I33" s="166" t="s">
        <v>13</v>
      </c>
      <c r="J33" s="167"/>
      <c r="K33" s="166" t="s">
        <v>14</v>
      </c>
      <c r="L33" s="167"/>
      <c r="M33" s="166" t="s">
        <v>17</v>
      </c>
      <c r="N33" s="167"/>
      <c r="O33" s="166" t="s">
        <v>18</v>
      </c>
      <c r="P33" s="167"/>
    </row>
    <row r="34" spans="1:17" ht="20.100000000000001" customHeight="1" x14ac:dyDescent="0.25">
      <c r="A34" s="41" t="s">
        <v>82</v>
      </c>
      <c r="B34" s="41" t="s">
        <v>118</v>
      </c>
      <c r="C34" s="164"/>
      <c r="D34" s="165"/>
      <c r="E34" s="164"/>
      <c r="F34" s="165"/>
      <c r="G34" s="164"/>
      <c r="H34" s="165"/>
      <c r="I34" s="164"/>
      <c r="J34" s="165"/>
      <c r="K34" s="164"/>
      <c r="L34" s="165"/>
      <c r="M34" s="164"/>
      <c r="N34" s="165"/>
      <c r="O34" s="164"/>
      <c r="P34" s="165"/>
    </row>
    <row r="35" spans="1:17" ht="20.100000000000001" customHeight="1" x14ac:dyDescent="0.25">
      <c r="A35" s="41" t="s">
        <v>91</v>
      </c>
      <c r="B35" s="41"/>
      <c r="C35" s="164"/>
      <c r="D35" s="165"/>
      <c r="E35" s="164"/>
      <c r="F35" s="165"/>
      <c r="G35" s="164"/>
      <c r="H35" s="165"/>
      <c r="I35" s="164"/>
      <c r="J35" s="165"/>
      <c r="K35" s="164"/>
      <c r="L35" s="165"/>
      <c r="M35" s="164"/>
      <c r="N35" s="165"/>
      <c r="O35" s="164"/>
      <c r="P35" s="165"/>
    </row>
    <row r="36" spans="1:17" ht="20.100000000000001" customHeight="1" x14ac:dyDescent="0.25">
      <c r="A36" s="41" t="s">
        <v>94</v>
      </c>
      <c r="B36" s="41" t="s">
        <v>118</v>
      </c>
      <c r="C36" s="164"/>
      <c r="D36" s="165"/>
      <c r="E36" s="164"/>
      <c r="F36" s="165"/>
      <c r="G36" s="164"/>
      <c r="H36" s="165"/>
      <c r="I36" s="164"/>
      <c r="J36" s="165"/>
      <c r="K36" s="164"/>
      <c r="L36" s="165"/>
      <c r="M36" s="164"/>
      <c r="N36" s="165"/>
      <c r="O36" s="164"/>
      <c r="P36" s="165"/>
    </row>
    <row r="37" spans="1:17" ht="20.100000000000001" customHeight="1" x14ac:dyDescent="0.25">
      <c r="A37" s="41" t="s">
        <v>96</v>
      </c>
      <c r="B37" s="41" t="s">
        <v>118</v>
      </c>
      <c r="C37" s="164"/>
      <c r="D37" s="165"/>
      <c r="E37" s="164"/>
      <c r="F37" s="165"/>
      <c r="G37" s="164"/>
      <c r="H37" s="165"/>
      <c r="I37" s="164"/>
      <c r="J37" s="165"/>
      <c r="K37" s="164"/>
      <c r="L37" s="165"/>
      <c r="M37" s="164"/>
      <c r="N37" s="165"/>
      <c r="O37" s="164"/>
      <c r="P37" s="165"/>
    </row>
    <row r="38" spans="1:17" ht="20.100000000000001" customHeight="1" x14ac:dyDescent="0.25">
      <c r="A38" s="41" t="s">
        <v>112</v>
      </c>
      <c r="B38" s="41" t="s">
        <v>119</v>
      </c>
      <c r="C38" s="164"/>
      <c r="D38" s="165"/>
      <c r="E38" s="164"/>
      <c r="F38" s="165"/>
      <c r="G38" s="164"/>
      <c r="H38" s="165"/>
      <c r="I38" s="164"/>
      <c r="J38" s="165"/>
      <c r="K38" s="164"/>
      <c r="L38" s="165"/>
      <c r="M38" s="164"/>
      <c r="N38" s="165"/>
      <c r="O38" s="164"/>
      <c r="P38" s="165"/>
    </row>
    <row r="39" spans="1:17" ht="20.100000000000001" customHeight="1" x14ac:dyDescent="0.25">
      <c r="A39" s="41" t="s">
        <v>77</v>
      </c>
      <c r="B39" s="41" t="s">
        <v>118</v>
      </c>
      <c r="C39" s="164"/>
      <c r="D39" s="165"/>
      <c r="E39" s="164"/>
      <c r="F39" s="165"/>
      <c r="G39" s="164"/>
      <c r="H39" s="165"/>
      <c r="I39" s="164"/>
      <c r="J39" s="165"/>
      <c r="K39" s="164"/>
      <c r="L39" s="165"/>
      <c r="M39" s="164"/>
      <c r="N39" s="165"/>
      <c r="O39" s="164"/>
      <c r="P39" s="165"/>
    </row>
    <row r="40" spans="1:17" ht="20.100000000000001" customHeight="1" x14ac:dyDescent="0.25">
      <c r="A40" s="41" t="s">
        <v>95</v>
      </c>
      <c r="B40" s="41" t="s">
        <v>119</v>
      </c>
      <c r="C40" s="164">
        <v>7.1</v>
      </c>
      <c r="D40" s="165"/>
      <c r="E40" s="164">
        <v>10.95</v>
      </c>
      <c r="F40" s="165"/>
      <c r="G40" s="164"/>
      <c r="H40" s="165"/>
      <c r="I40" s="164"/>
      <c r="J40" s="165"/>
      <c r="K40" s="164"/>
      <c r="L40" s="165"/>
      <c r="M40" s="164"/>
      <c r="N40" s="165"/>
      <c r="O40" s="164"/>
      <c r="P40" s="165"/>
    </row>
    <row r="41" spans="1:17" ht="20.100000000000001" customHeight="1" x14ac:dyDescent="0.25">
      <c r="A41" s="41" t="s">
        <v>87</v>
      </c>
      <c r="B41" s="41" t="s">
        <v>119</v>
      </c>
      <c r="C41" s="164"/>
      <c r="D41" s="165"/>
      <c r="E41" s="164"/>
      <c r="F41" s="165"/>
      <c r="G41" s="164"/>
      <c r="H41" s="165"/>
      <c r="I41" s="164">
        <v>17.2</v>
      </c>
      <c r="J41" s="165"/>
      <c r="K41" s="164"/>
      <c r="L41" s="165"/>
      <c r="M41" s="164"/>
      <c r="N41" s="165"/>
      <c r="O41" s="164"/>
      <c r="P41" s="165"/>
      <c r="Q41">
        <v>3</v>
      </c>
    </row>
    <row r="42" spans="1:17" ht="20.100000000000001" customHeight="1" x14ac:dyDescent="0.25">
      <c r="A42" s="41" t="s">
        <v>73</v>
      </c>
      <c r="B42" s="41" t="s">
        <v>119</v>
      </c>
      <c r="C42" s="164"/>
      <c r="D42" s="165"/>
      <c r="E42" s="164"/>
      <c r="F42" s="165"/>
      <c r="G42" s="164"/>
      <c r="H42" s="165"/>
      <c r="I42" s="164">
        <v>18.8</v>
      </c>
      <c r="J42" s="165"/>
      <c r="K42" s="164"/>
      <c r="L42" s="165"/>
      <c r="M42" s="164"/>
      <c r="N42" s="165"/>
      <c r="O42" s="164"/>
      <c r="P42" s="165"/>
      <c r="Q42">
        <v>2</v>
      </c>
    </row>
    <row r="43" spans="1:17" ht="20.100000000000001" customHeight="1" x14ac:dyDescent="0.25">
      <c r="A43" s="41" t="s">
        <v>106</v>
      </c>
      <c r="B43" s="41" t="s">
        <v>118</v>
      </c>
      <c r="C43" s="164"/>
      <c r="D43" s="165"/>
      <c r="E43" s="164"/>
      <c r="F43" s="165"/>
      <c r="G43" s="164"/>
      <c r="H43" s="165"/>
      <c r="I43" s="164"/>
      <c r="J43" s="165"/>
      <c r="K43" s="164"/>
      <c r="L43" s="165"/>
      <c r="M43" s="164"/>
      <c r="N43" s="165"/>
      <c r="O43" s="164"/>
      <c r="P43" s="165"/>
    </row>
    <row r="44" spans="1:17" ht="20.100000000000001" customHeight="1" x14ac:dyDescent="0.25">
      <c r="A44" s="41" t="s">
        <v>100</v>
      </c>
      <c r="B44" s="41" t="s">
        <v>118</v>
      </c>
      <c r="C44" s="164"/>
      <c r="D44" s="165"/>
      <c r="E44" s="164"/>
      <c r="F44" s="165"/>
      <c r="G44" s="164"/>
      <c r="H44" s="165"/>
      <c r="I44" s="164"/>
      <c r="J44" s="165"/>
      <c r="K44" s="164"/>
      <c r="L44" s="165"/>
      <c r="M44" s="164"/>
      <c r="N44" s="165"/>
      <c r="O44" s="164"/>
      <c r="P44" s="165"/>
    </row>
    <row r="45" spans="1:17" ht="20.100000000000001" customHeight="1" x14ac:dyDescent="0.25">
      <c r="A45" s="41" t="s">
        <v>72</v>
      </c>
      <c r="B45" s="41" t="s">
        <v>119</v>
      </c>
      <c r="C45" s="164"/>
      <c r="D45" s="165"/>
      <c r="E45" s="164"/>
      <c r="F45" s="165"/>
      <c r="G45" s="164"/>
      <c r="H45" s="165"/>
      <c r="I45" s="164"/>
      <c r="J45" s="165"/>
      <c r="K45" s="164"/>
      <c r="L45" s="165"/>
      <c r="M45" s="164"/>
      <c r="N45" s="165"/>
      <c r="O45" s="164"/>
      <c r="P45" s="165"/>
    </row>
    <row r="46" spans="1:17" ht="20.100000000000001" customHeight="1" x14ac:dyDescent="0.25">
      <c r="A46" s="41" t="s">
        <v>60</v>
      </c>
      <c r="B46" s="41" t="s">
        <v>119</v>
      </c>
      <c r="C46" s="164">
        <v>9.8000000000000007</v>
      </c>
      <c r="D46" s="165"/>
      <c r="E46" s="164">
        <v>12.95</v>
      </c>
      <c r="F46" s="165"/>
      <c r="G46" s="164">
        <v>14.05</v>
      </c>
      <c r="H46" s="165"/>
      <c r="I46" s="164">
        <v>17</v>
      </c>
      <c r="J46" s="165"/>
      <c r="K46" s="164">
        <v>19</v>
      </c>
      <c r="L46" s="165"/>
      <c r="M46" s="164"/>
      <c r="N46" s="165"/>
      <c r="O46" s="164"/>
      <c r="P46" s="165"/>
      <c r="Q46">
        <v>1</v>
      </c>
    </row>
    <row r="47" spans="1:17" ht="20.100000000000001" customHeight="1" x14ac:dyDescent="0.25">
      <c r="A47" s="41" t="s">
        <v>71</v>
      </c>
      <c r="B47" s="41" t="s">
        <v>119</v>
      </c>
      <c r="C47" s="164"/>
      <c r="D47" s="165"/>
      <c r="E47" s="164"/>
      <c r="F47" s="165"/>
      <c r="G47" s="164"/>
      <c r="H47" s="165"/>
      <c r="I47" s="164">
        <v>16.05</v>
      </c>
      <c r="J47" s="165"/>
      <c r="K47" s="164"/>
      <c r="L47" s="165"/>
      <c r="M47" s="164"/>
      <c r="N47" s="165"/>
      <c r="O47" s="164"/>
      <c r="P47" s="165"/>
    </row>
    <row r="48" spans="1:17" ht="20.100000000000001" customHeight="1" x14ac:dyDescent="0.25">
      <c r="A48" s="41" t="s">
        <v>66</v>
      </c>
      <c r="B48" s="41" t="s">
        <v>119</v>
      </c>
      <c r="C48" s="164"/>
      <c r="D48" s="165"/>
      <c r="E48" s="164"/>
      <c r="F48" s="165"/>
      <c r="G48" s="164"/>
      <c r="H48" s="165"/>
      <c r="I48" s="164">
        <v>16.059999999999999</v>
      </c>
      <c r="J48" s="165"/>
      <c r="K48" s="164"/>
      <c r="L48" s="165"/>
      <c r="M48" s="164"/>
      <c r="N48" s="165"/>
      <c r="O48" s="164"/>
      <c r="P48" s="165"/>
    </row>
    <row r="49" spans="1:16" ht="20.100000000000001" customHeight="1" x14ac:dyDescent="0.25">
      <c r="A49" s="41" t="s">
        <v>88</v>
      </c>
      <c r="B49" s="41" t="s">
        <v>119</v>
      </c>
      <c r="C49" s="164"/>
      <c r="D49" s="165"/>
      <c r="E49" s="164"/>
      <c r="F49" s="165"/>
      <c r="G49" s="164"/>
      <c r="H49" s="165"/>
      <c r="I49" s="164"/>
      <c r="J49" s="165"/>
      <c r="K49" s="164"/>
      <c r="L49" s="165"/>
      <c r="M49" s="164"/>
      <c r="N49" s="165"/>
      <c r="O49" s="164"/>
      <c r="P49" s="165"/>
    </row>
    <row r="50" spans="1:16" ht="20.100000000000001" customHeight="1" x14ac:dyDescent="0.25">
      <c r="A50" s="75" t="s">
        <v>48</v>
      </c>
      <c r="B50" s="75" t="s">
        <v>119</v>
      </c>
      <c r="C50" s="164">
        <v>8</v>
      </c>
      <c r="D50" s="165"/>
      <c r="E50" s="164">
        <v>11.11</v>
      </c>
      <c r="F50" s="165"/>
      <c r="G50" s="164">
        <v>14.2</v>
      </c>
      <c r="H50" s="165"/>
      <c r="I50" s="164">
        <v>17</v>
      </c>
      <c r="J50" s="165"/>
      <c r="K50" s="164"/>
      <c r="L50" s="165"/>
      <c r="M50" s="164"/>
      <c r="N50" s="165"/>
      <c r="O50" s="164"/>
      <c r="P50" s="165"/>
    </row>
    <row r="51" spans="1:16" ht="20.100000000000001" customHeight="1" x14ac:dyDescent="0.25">
      <c r="A51" s="41" t="s">
        <v>50</v>
      </c>
      <c r="B51" s="41" t="s">
        <v>119</v>
      </c>
      <c r="C51" s="164"/>
      <c r="D51" s="165"/>
      <c r="E51" s="164"/>
      <c r="F51" s="165"/>
      <c r="G51" s="164">
        <v>13.05</v>
      </c>
      <c r="H51" s="165"/>
      <c r="I51" s="164"/>
      <c r="J51" s="165"/>
      <c r="K51" s="164"/>
      <c r="L51" s="165"/>
      <c r="M51" s="164"/>
      <c r="N51" s="165"/>
      <c r="O51" s="164"/>
      <c r="P51" s="165"/>
    </row>
    <row r="52" spans="1:16" ht="20.100000000000001" customHeight="1" x14ac:dyDescent="0.25">
      <c r="A52" s="41" t="s">
        <v>45</v>
      </c>
      <c r="B52" s="41" t="s">
        <v>119</v>
      </c>
      <c r="C52" s="164"/>
      <c r="D52" s="165"/>
      <c r="E52" s="164"/>
      <c r="F52" s="165"/>
      <c r="G52" s="164"/>
      <c r="H52" s="165"/>
      <c r="I52" s="164">
        <v>17.05</v>
      </c>
      <c r="J52" s="165"/>
      <c r="K52" s="164"/>
      <c r="L52" s="165"/>
      <c r="M52" s="164"/>
      <c r="N52" s="165"/>
      <c r="O52" s="164"/>
      <c r="P52" s="165"/>
    </row>
    <row r="53" spans="1:16" ht="20.100000000000001" customHeight="1" x14ac:dyDescent="0.25">
      <c r="A53" s="41" t="s">
        <v>47</v>
      </c>
      <c r="B53" s="41" t="s">
        <v>118</v>
      </c>
      <c r="C53" s="164"/>
      <c r="D53" s="165"/>
      <c r="E53" s="164"/>
      <c r="F53" s="165"/>
      <c r="G53" s="164"/>
      <c r="H53" s="165"/>
      <c r="I53" s="164"/>
      <c r="J53" s="165"/>
      <c r="K53" s="164"/>
      <c r="L53" s="165"/>
      <c r="M53" s="164"/>
      <c r="N53" s="165"/>
      <c r="O53" s="164"/>
      <c r="P53" s="165"/>
    </row>
    <row r="54" spans="1:16" ht="20.100000000000001" customHeight="1" x14ac:dyDescent="0.25">
      <c r="A54" s="41" t="s">
        <v>64</v>
      </c>
      <c r="B54" s="41" t="s">
        <v>119</v>
      </c>
      <c r="C54" s="164">
        <v>7.1</v>
      </c>
      <c r="D54" s="165"/>
      <c r="E54" s="164">
        <v>12.95</v>
      </c>
      <c r="F54" s="165"/>
      <c r="G54" s="164">
        <v>13.3</v>
      </c>
      <c r="H54" s="165"/>
      <c r="I54" s="164">
        <v>16.079999999999998</v>
      </c>
      <c r="J54" s="165"/>
      <c r="K54" s="164"/>
      <c r="L54" s="165"/>
      <c r="M54" s="164"/>
      <c r="N54" s="165"/>
      <c r="O54" s="164"/>
      <c r="P54" s="165"/>
    </row>
    <row r="55" spans="1:16" ht="20.100000000000001" customHeight="1" x14ac:dyDescent="0.25">
      <c r="A55" s="41" t="s">
        <v>46</v>
      </c>
      <c r="B55" s="41" t="s">
        <v>119</v>
      </c>
      <c r="C55" s="164">
        <v>7</v>
      </c>
      <c r="D55" s="165"/>
      <c r="E55" s="164">
        <v>10</v>
      </c>
      <c r="F55" s="165"/>
      <c r="G55" s="164">
        <v>13.05</v>
      </c>
      <c r="H55" s="165"/>
      <c r="I55" s="164">
        <v>17.100000000000001</v>
      </c>
      <c r="J55" s="165"/>
      <c r="K55" s="164"/>
      <c r="L55" s="165"/>
      <c r="M55" s="164"/>
      <c r="N55" s="165"/>
      <c r="O55" s="164"/>
      <c r="P55" s="165"/>
    </row>
    <row r="56" spans="1:16" ht="20.100000000000001" customHeight="1" x14ac:dyDescent="0.25">
      <c r="A56" s="41" t="s">
        <v>53</v>
      </c>
      <c r="B56" s="41" t="s">
        <v>118</v>
      </c>
      <c r="C56" s="164"/>
      <c r="D56" s="165"/>
      <c r="E56" s="164"/>
      <c r="F56" s="165"/>
      <c r="G56" s="164"/>
      <c r="H56" s="165"/>
      <c r="I56" s="164"/>
      <c r="J56" s="165"/>
      <c r="K56" s="164"/>
      <c r="L56" s="165"/>
      <c r="M56" s="164"/>
      <c r="N56" s="165"/>
      <c r="O56" s="164"/>
      <c r="P56" s="165"/>
    </row>
    <row r="57" spans="1:16" ht="20.100000000000001" customHeight="1" x14ac:dyDescent="0.25">
      <c r="A57" s="75" t="s">
        <v>51</v>
      </c>
      <c r="B57" s="41" t="s">
        <v>119</v>
      </c>
      <c r="C57" s="164"/>
      <c r="D57" s="165"/>
      <c r="E57" s="164"/>
      <c r="F57" s="165"/>
      <c r="G57" s="164"/>
      <c r="H57" s="165"/>
      <c r="I57" s="164">
        <v>16.05</v>
      </c>
      <c r="J57" s="165"/>
      <c r="K57" s="164"/>
      <c r="L57" s="165"/>
      <c r="M57" s="164"/>
      <c r="N57" s="165"/>
      <c r="O57" s="164"/>
      <c r="P57" s="165"/>
    </row>
    <row r="58" spans="1:16" ht="20.100000000000001" customHeight="1" x14ac:dyDescent="0.25">
      <c r="A58" s="74" t="s">
        <v>92</v>
      </c>
      <c r="B58" s="41"/>
      <c r="C58" s="164"/>
      <c r="D58" s="165"/>
      <c r="E58" s="164"/>
      <c r="F58" s="165"/>
      <c r="G58" s="164"/>
      <c r="H58" s="165"/>
      <c r="I58" s="164"/>
      <c r="J58" s="165"/>
      <c r="K58" s="164"/>
      <c r="L58" s="165"/>
      <c r="M58" s="164"/>
      <c r="N58" s="165"/>
      <c r="O58" s="164"/>
      <c r="P58" s="165"/>
    </row>
    <row r="59" spans="1:16" ht="20.100000000000001" customHeight="1" x14ac:dyDescent="0.25">
      <c r="A59" s="41" t="s">
        <v>102</v>
      </c>
      <c r="B59" s="41" t="s">
        <v>118</v>
      </c>
      <c r="C59" s="164"/>
      <c r="D59" s="165"/>
      <c r="E59" s="164"/>
      <c r="F59" s="165"/>
      <c r="G59" s="164"/>
      <c r="H59" s="165"/>
      <c r="I59" s="164"/>
      <c r="J59" s="165"/>
      <c r="K59" s="164"/>
      <c r="L59" s="165"/>
      <c r="M59" s="164"/>
      <c r="N59" s="165"/>
      <c r="O59" s="164"/>
      <c r="P59" s="165"/>
    </row>
    <row r="60" spans="1:16" ht="20.100000000000001" customHeight="1" x14ac:dyDescent="0.25">
      <c r="A60" s="41" t="s">
        <v>61</v>
      </c>
      <c r="B60" s="41" t="s">
        <v>119</v>
      </c>
      <c r="C60" s="164"/>
      <c r="D60" s="165"/>
      <c r="E60" s="164"/>
      <c r="F60" s="165"/>
      <c r="G60" s="164"/>
      <c r="H60" s="165"/>
      <c r="I60" s="164"/>
      <c r="J60" s="165"/>
      <c r="K60" s="164"/>
      <c r="L60" s="165"/>
      <c r="M60" s="164"/>
      <c r="N60" s="165"/>
      <c r="O60" s="164"/>
      <c r="P60" s="165"/>
    </row>
    <row r="61" spans="1:16" ht="20.100000000000001" customHeight="1" x14ac:dyDescent="0.25">
      <c r="A61" s="41" t="s">
        <v>58</v>
      </c>
      <c r="B61" s="41" t="s">
        <v>118</v>
      </c>
      <c r="C61" s="164"/>
      <c r="D61" s="165"/>
      <c r="E61" s="164"/>
      <c r="F61" s="165"/>
      <c r="G61" s="164"/>
      <c r="H61" s="165"/>
      <c r="I61" s="164"/>
      <c r="J61" s="165"/>
      <c r="K61" s="164"/>
      <c r="L61" s="165"/>
      <c r="M61" s="164"/>
      <c r="N61" s="165"/>
      <c r="O61" s="164"/>
      <c r="P61" s="165"/>
    </row>
    <row r="62" spans="1:16" x14ac:dyDescent="0.25">
      <c r="A62" s="168"/>
      <c r="B62" s="168"/>
      <c r="C62" s="169"/>
    </row>
    <row r="63" spans="1:16" x14ac:dyDescent="0.25">
      <c r="A63" s="168"/>
      <c r="B63" s="168"/>
      <c r="C63" s="169"/>
    </row>
    <row r="64" spans="1:16" x14ac:dyDescent="0.25">
      <c r="A64" s="168"/>
      <c r="B64" s="168"/>
      <c r="C64" s="169"/>
    </row>
    <row r="65" spans="1:3" x14ac:dyDescent="0.25">
      <c r="A65" s="168"/>
      <c r="B65" s="168"/>
      <c r="C65" s="169"/>
    </row>
    <row r="66" spans="1:3" x14ac:dyDescent="0.25">
      <c r="A66" s="168"/>
      <c r="B66" s="168"/>
      <c r="C66" s="169"/>
    </row>
  </sheetData>
  <mergeCells count="356">
    <mergeCell ref="K37:L37"/>
    <mergeCell ref="M37:N37"/>
    <mergeCell ref="C40:D40"/>
    <mergeCell ref="E40:F40"/>
    <mergeCell ref="G40:H40"/>
    <mergeCell ref="I40:J40"/>
    <mergeCell ref="K40:L40"/>
    <mergeCell ref="M40:N40"/>
    <mergeCell ref="C39:D39"/>
    <mergeCell ref="E39:F39"/>
    <mergeCell ref="G39:H39"/>
    <mergeCell ref="I39:J39"/>
    <mergeCell ref="K39:L39"/>
    <mergeCell ref="M39:N39"/>
    <mergeCell ref="M33:N33"/>
    <mergeCell ref="C34:D34"/>
    <mergeCell ref="E34:F34"/>
    <mergeCell ref="G34:H34"/>
    <mergeCell ref="I34:J34"/>
    <mergeCell ref="K34:L34"/>
    <mergeCell ref="M34:N34"/>
    <mergeCell ref="A33:B33"/>
    <mergeCell ref="C38:D38"/>
    <mergeCell ref="E38:F38"/>
    <mergeCell ref="G38:H38"/>
    <mergeCell ref="I38:J38"/>
    <mergeCell ref="K38:L38"/>
    <mergeCell ref="M38:N38"/>
    <mergeCell ref="C36:D36"/>
    <mergeCell ref="E36:F36"/>
    <mergeCell ref="G36:H36"/>
    <mergeCell ref="I36:J36"/>
    <mergeCell ref="K36:L36"/>
    <mergeCell ref="M36:N36"/>
    <mergeCell ref="C37:D37"/>
    <mergeCell ref="E37:F37"/>
    <mergeCell ref="G37:H37"/>
    <mergeCell ref="I37:J37"/>
    <mergeCell ref="E24:F24"/>
    <mergeCell ref="G24:H24"/>
    <mergeCell ref="I24:J24"/>
    <mergeCell ref="K24:L24"/>
    <mergeCell ref="E25:F25"/>
    <mergeCell ref="G25:H25"/>
    <mergeCell ref="I25:J25"/>
    <mergeCell ref="K25:L25"/>
    <mergeCell ref="E26:F26"/>
    <mergeCell ref="G26:H26"/>
    <mergeCell ref="I26:J26"/>
    <mergeCell ref="K26:L26"/>
    <mergeCell ref="C19:D19"/>
    <mergeCell ref="E19:F19"/>
    <mergeCell ref="G19:H19"/>
    <mergeCell ref="I19:J19"/>
    <mergeCell ref="K19:L19"/>
    <mergeCell ref="C17:D17"/>
    <mergeCell ref="E17:F17"/>
    <mergeCell ref="G17:H17"/>
    <mergeCell ref="I17:J17"/>
    <mergeCell ref="K17:L17"/>
    <mergeCell ref="C18:D18"/>
    <mergeCell ref="E18:F18"/>
    <mergeCell ref="G18:H18"/>
    <mergeCell ref="I18:J18"/>
    <mergeCell ref="K18:L18"/>
    <mergeCell ref="C16:D16"/>
    <mergeCell ref="E16:F16"/>
    <mergeCell ref="G16:H16"/>
    <mergeCell ref="I16:J16"/>
    <mergeCell ref="K16:L16"/>
    <mergeCell ref="C14:D14"/>
    <mergeCell ref="E14:F14"/>
    <mergeCell ref="G14:H14"/>
    <mergeCell ref="I14:J14"/>
    <mergeCell ref="K14:L14"/>
    <mergeCell ref="C15:D15"/>
    <mergeCell ref="E15:F15"/>
    <mergeCell ref="G15:H15"/>
    <mergeCell ref="I15:J15"/>
    <mergeCell ref="K15:L15"/>
    <mergeCell ref="C13:D13"/>
    <mergeCell ref="E13:F13"/>
    <mergeCell ref="G13:H13"/>
    <mergeCell ref="I13:J13"/>
    <mergeCell ref="K13:L13"/>
    <mergeCell ref="C12:D12"/>
    <mergeCell ref="E12:F12"/>
    <mergeCell ref="G12:H12"/>
    <mergeCell ref="I12:J12"/>
    <mergeCell ref="K12:L12"/>
    <mergeCell ref="C10:D10"/>
    <mergeCell ref="E10:F10"/>
    <mergeCell ref="G10:H10"/>
    <mergeCell ref="I10:J10"/>
    <mergeCell ref="K10:L10"/>
    <mergeCell ref="C11:D11"/>
    <mergeCell ref="E11:F11"/>
    <mergeCell ref="G11:H11"/>
    <mergeCell ref="I11:J11"/>
    <mergeCell ref="K11:L11"/>
    <mergeCell ref="C8:D8"/>
    <mergeCell ref="E8:F8"/>
    <mergeCell ref="G8:H8"/>
    <mergeCell ref="I8:J8"/>
    <mergeCell ref="K8:L8"/>
    <mergeCell ref="C9:D9"/>
    <mergeCell ref="E9:F9"/>
    <mergeCell ref="G9:H9"/>
    <mergeCell ref="I9:J9"/>
    <mergeCell ref="K9:L9"/>
    <mergeCell ref="C6:D6"/>
    <mergeCell ref="E6:F6"/>
    <mergeCell ref="G6:H6"/>
    <mergeCell ref="I6:J6"/>
    <mergeCell ref="K6:L6"/>
    <mergeCell ref="C7:D7"/>
    <mergeCell ref="E7:F7"/>
    <mergeCell ref="G7:H7"/>
    <mergeCell ref="I7:J7"/>
    <mergeCell ref="K7:L7"/>
    <mergeCell ref="C4:D4"/>
    <mergeCell ref="E4:F4"/>
    <mergeCell ref="G4:H4"/>
    <mergeCell ref="I4:J4"/>
    <mergeCell ref="K4:L4"/>
    <mergeCell ref="C5:D5"/>
    <mergeCell ref="E5:F5"/>
    <mergeCell ref="G5:H5"/>
    <mergeCell ref="I5:J5"/>
    <mergeCell ref="K5:L5"/>
    <mergeCell ref="A1:D1"/>
    <mergeCell ref="C2:D2"/>
    <mergeCell ref="E2:F2"/>
    <mergeCell ref="G2:H2"/>
    <mergeCell ref="I2:J2"/>
    <mergeCell ref="K2:L2"/>
    <mergeCell ref="C3:D3"/>
    <mergeCell ref="E3:F3"/>
    <mergeCell ref="G3:H3"/>
    <mergeCell ref="I3:J3"/>
    <mergeCell ref="K3:L3"/>
    <mergeCell ref="A62:C62"/>
    <mergeCell ref="A63:C63"/>
    <mergeCell ref="A64:C64"/>
    <mergeCell ref="A65:C65"/>
    <mergeCell ref="A66:C66"/>
    <mergeCell ref="C20:D20"/>
    <mergeCell ref="C22:D22"/>
    <mergeCell ref="C24:D24"/>
    <mergeCell ref="C25:D25"/>
    <mergeCell ref="C26:D26"/>
    <mergeCell ref="C27:D27"/>
    <mergeCell ref="C29:D29"/>
    <mergeCell ref="C42:D42"/>
    <mergeCell ref="C44:D44"/>
    <mergeCell ref="C46:D46"/>
    <mergeCell ref="C48:D48"/>
    <mergeCell ref="C50:D50"/>
    <mergeCell ref="C52:D52"/>
    <mergeCell ref="C54:D54"/>
    <mergeCell ref="C56:D56"/>
    <mergeCell ref="C58:D58"/>
    <mergeCell ref="A32:D32"/>
    <mergeCell ref="C35:D35"/>
    <mergeCell ref="C33:D33"/>
    <mergeCell ref="E20:F20"/>
    <mergeCell ref="G20:H20"/>
    <mergeCell ref="I20:J20"/>
    <mergeCell ref="K20:L20"/>
    <mergeCell ref="C21:D21"/>
    <mergeCell ref="E21:F21"/>
    <mergeCell ref="G21:H21"/>
    <mergeCell ref="I21:J21"/>
    <mergeCell ref="K21:L21"/>
    <mergeCell ref="E22:F22"/>
    <mergeCell ref="G22:H22"/>
    <mergeCell ref="I22:J22"/>
    <mergeCell ref="K22:L22"/>
    <mergeCell ref="C23:D23"/>
    <mergeCell ref="E23:F23"/>
    <mergeCell ref="G23:H23"/>
    <mergeCell ref="I23:J23"/>
    <mergeCell ref="K23:L23"/>
    <mergeCell ref="E27:F27"/>
    <mergeCell ref="G27:H27"/>
    <mergeCell ref="I27:J27"/>
    <mergeCell ref="K27:L27"/>
    <mergeCell ref="C28:D28"/>
    <mergeCell ref="E28:F28"/>
    <mergeCell ref="G28:H28"/>
    <mergeCell ref="I28:J28"/>
    <mergeCell ref="K28:L28"/>
    <mergeCell ref="E29:F29"/>
    <mergeCell ref="G29:H29"/>
    <mergeCell ref="I29:J29"/>
    <mergeCell ref="K29:L29"/>
    <mergeCell ref="C30:D30"/>
    <mergeCell ref="E30:F30"/>
    <mergeCell ref="G30:H30"/>
    <mergeCell ref="I30:J30"/>
    <mergeCell ref="K30:L30"/>
    <mergeCell ref="O33:P33"/>
    <mergeCell ref="O34:P34"/>
    <mergeCell ref="O35:P35"/>
    <mergeCell ref="O36:P36"/>
    <mergeCell ref="O37:P37"/>
    <mergeCell ref="O38:P38"/>
    <mergeCell ref="O39:P39"/>
    <mergeCell ref="O40:P40"/>
    <mergeCell ref="C41:D41"/>
    <mergeCell ref="E41:F41"/>
    <mergeCell ref="G41:H41"/>
    <mergeCell ref="I41:J41"/>
    <mergeCell ref="K41:L41"/>
    <mergeCell ref="M41:N41"/>
    <mergeCell ref="O41:P41"/>
    <mergeCell ref="E35:F35"/>
    <mergeCell ref="G35:H35"/>
    <mergeCell ref="I35:J35"/>
    <mergeCell ref="K35:L35"/>
    <mergeCell ref="M35:N35"/>
    <mergeCell ref="E33:F33"/>
    <mergeCell ref="G33:H33"/>
    <mergeCell ref="I33:J33"/>
    <mergeCell ref="K33:L33"/>
    <mergeCell ref="E42:F42"/>
    <mergeCell ref="G42:H42"/>
    <mergeCell ref="I42:J42"/>
    <mergeCell ref="K42:L42"/>
    <mergeCell ref="M42:N42"/>
    <mergeCell ref="O42:P42"/>
    <mergeCell ref="C43:D43"/>
    <mergeCell ref="E43:F43"/>
    <mergeCell ref="G43:H43"/>
    <mergeCell ref="I43:J43"/>
    <mergeCell ref="K43:L43"/>
    <mergeCell ref="M43:N43"/>
    <mergeCell ref="O43:P43"/>
    <mergeCell ref="E44:F44"/>
    <mergeCell ref="G44:H44"/>
    <mergeCell ref="I44:J44"/>
    <mergeCell ref="K44:L44"/>
    <mergeCell ref="M44:N44"/>
    <mergeCell ref="O44:P44"/>
    <mergeCell ref="C45:D45"/>
    <mergeCell ref="E45:F45"/>
    <mergeCell ref="G45:H45"/>
    <mergeCell ref="I45:J45"/>
    <mergeCell ref="K45:L45"/>
    <mergeCell ref="M45:N45"/>
    <mergeCell ref="O45:P45"/>
    <mergeCell ref="E46:F46"/>
    <mergeCell ref="G46:H46"/>
    <mergeCell ref="I46:J46"/>
    <mergeCell ref="K46:L46"/>
    <mergeCell ref="M46:N46"/>
    <mergeCell ref="O46:P46"/>
    <mergeCell ref="C47:D47"/>
    <mergeCell ref="E47:F47"/>
    <mergeCell ref="G47:H47"/>
    <mergeCell ref="I47:J47"/>
    <mergeCell ref="K47:L47"/>
    <mergeCell ref="M47:N47"/>
    <mergeCell ref="O47:P47"/>
    <mergeCell ref="E48:F48"/>
    <mergeCell ref="G48:H48"/>
    <mergeCell ref="I48:J48"/>
    <mergeCell ref="K48:L48"/>
    <mergeCell ref="M48:N48"/>
    <mergeCell ref="O48:P48"/>
    <mergeCell ref="C49:D49"/>
    <mergeCell ref="E49:F49"/>
    <mergeCell ref="G49:H49"/>
    <mergeCell ref="I49:J49"/>
    <mergeCell ref="K49:L49"/>
    <mergeCell ref="M49:N49"/>
    <mergeCell ref="O49:P49"/>
    <mergeCell ref="E50:F50"/>
    <mergeCell ref="G50:H50"/>
    <mergeCell ref="I50:J50"/>
    <mergeCell ref="K50:L50"/>
    <mergeCell ref="M50:N50"/>
    <mergeCell ref="O50:P50"/>
    <mergeCell ref="C51:D51"/>
    <mergeCell ref="E51:F51"/>
    <mergeCell ref="G51:H51"/>
    <mergeCell ref="I51:J51"/>
    <mergeCell ref="K51:L51"/>
    <mergeCell ref="M51:N51"/>
    <mergeCell ref="O51:P51"/>
    <mergeCell ref="E52:F52"/>
    <mergeCell ref="G52:H52"/>
    <mergeCell ref="I52:J52"/>
    <mergeCell ref="K52:L52"/>
    <mergeCell ref="M52:N52"/>
    <mergeCell ref="O52:P52"/>
    <mergeCell ref="C53:D53"/>
    <mergeCell ref="E53:F53"/>
    <mergeCell ref="G53:H53"/>
    <mergeCell ref="I53:J53"/>
    <mergeCell ref="K53:L53"/>
    <mergeCell ref="M53:N53"/>
    <mergeCell ref="O53:P53"/>
    <mergeCell ref="E54:F54"/>
    <mergeCell ref="G54:H54"/>
    <mergeCell ref="I54:J54"/>
    <mergeCell ref="K54:L54"/>
    <mergeCell ref="M54:N54"/>
    <mergeCell ref="O54:P54"/>
    <mergeCell ref="C55:D55"/>
    <mergeCell ref="E55:F55"/>
    <mergeCell ref="G55:H55"/>
    <mergeCell ref="I55:J55"/>
    <mergeCell ref="K55:L55"/>
    <mergeCell ref="M55:N55"/>
    <mergeCell ref="O55:P55"/>
    <mergeCell ref="E56:F56"/>
    <mergeCell ref="G56:H56"/>
    <mergeCell ref="I56:J56"/>
    <mergeCell ref="K56:L56"/>
    <mergeCell ref="M56:N56"/>
    <mergeCell ref="O56:P56"/>
    <mergeCell ref="C57:D57"/>
    <mergeCell ref="E57:F57"/>
    <mergeCell ref="G57:H57"/>
    <mergeCell ref="I57:J57"/>
    <mergeCell ref="K57:L57"/>
    <mergeCell ref="M57:N57"/>
    <mergeCell ref="O57:P57"/>
    <mergeCell ref="E58:F58"/>
    <mergeCell ref="G58:H58"/>
    <mergeCell ref="I58:J58"/>
    <mergeCell ref="K58:L58"/>
    <mergeCell ref="M58:N58"/>
    <mergeCell ref="O58:P58"/>
    <mergeCell ref="C59:D59"/>
    <mergeCell ref="E59:F59"/>
    <mergeCell ref="G59:H59"/>
    <mergeCell ref="I59:J59"/>
    <mergeCell ref="K59:L59"/>
    <mergeCell ref="M59:N59"/>
    <mergeCell ref="O59:P59"/>
    <mergeCell ref="C60:D60"/>
    <mergeCell ref="E60:F60"/>
    <mergeCell ref="G60:H60"/>
    <mergeCell ref="I60:J60"/>
    <mergeCell ref="K60:L60"/>
    <mergeCell ref="M60:N60"/>
    <mergeCell ref="O60:P60"/>
    <mergeCell ref="C61:D61"/>
    <mergeCell ref="E61:F61"/>
    <mergeCell ref="G61:H61"/>
    <mergeCell ref="I61:J61"/>
    <mergeCell ref="K61:L61"/>
    <mergeCell ref="M61:N61"/>
    <mergeCell ref="O61:P61"/>
  </mergeCells>
  <pageMargins left="0.7" right="0.7" top="0.75" bottom="0.75" header="0.3" footer="0.3"/>
  <pageSetup paperSize="9" scale="7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5"/>
  <sheetViews>
    <sheetView zoomScale="90" zoomScaleNormal="90" zoomScaleSheetLayoutView="100" workbookViewId="0">
      <selection activeCell="I9" sqref="I9"/>
    </sheetView>
  </sheetViews>
  <sheetFormatPr defaultRowHeight="15" x14ac:dyDescent="0.25"/>
  <cols>
    <col min="1" max="1" width="23.7109375" style="38" customWidth="1"/>
    <col min="2" max="6" width="3.7109375" style="24" customWidth="1"/>
    <col min="9" max="9" width="16.28515625" customWidth="1"/>
    <col min="11" max="11" width="9.140625" customWidth="1"/>
  </cols>
  <sheetData>
    <row r="1" spans="1:9" ht="18.75" x14ac:dyDescent="0.3">
      <c r="A1" s="40" t="s">
        <v>1</v>
      </c>
    </row>
    <row r="2" spans="1:9" x14ac:dyDescent="0.25">
      <c r="A2" s="147" t="s">
        <v>31</v>
      </c>
    </row>
    <row r="3" spans="1:9" x14ac:dyDescent="0.25">
      <c r="A3" s="148"/>
      <c r="B3" s="9">
        <v>1</v>
      </c>
      <c r="C3" s="9">
        <v>2</v>
      </c>
      <c r="D3" s="9">
        <v>3</v>
      </c>
      <c r="E3" s="9">
        <v>4</v>
      </c>
      <c r="F3" s="9">
        <v>5</v>
      </c>
      <c r="G3" s="55" t="s">
        <v>26</v>
      </c>
      <c r="H3" s="24" t="s">
        <v>27</v>
      </c>
      <c r="I3" s="24" t="s">
        <v>28</v>
      </c>
    </row>
    <row r="4" spans="1:9" x14ac:dyDescent="0.25">
      <c r="A4" s="75" t="s">
        <v>95</v>
      </c>
      <c r="B4" s="24">
        <v>8</v>
      </c>
      <c r="C4" s="24">
        <v>7</v>
      </c>
      <c r="D4" s="24">
        <v>7</v>
      </c>
      <c r="E4" s="24">
        <v>6</v>
      </c>
      <c r="F4" s="24">
        <v>7</v>
      </c>
      <c r="G4" s="55">
        <f t="shared" ref="G4:G32" si="0">SUM(B4:F4)</f>
        <v>35</v>
      </c>
      <c r="H4" s="24"/>
      <c r="I4" s="25">
        <f>G4/MAX($G$5:$G$30)</f>
        <v>0.53030303030303028</v>
      </c>
    </row>
    <row r="5" spans="1:9" x14ac:dyDescent="0.25">
      <c r="A5" s="75" t="s">
        <v>87</v>
      </c>
      <c r="B5" s="49">
        <v>2</v>
      </c>
      <c r="C5" s="49">
        <v>9</v>
      </c>
      <c r="D5" s="49">
        <v>11</v>
      </c>
      <c r="E5" s="49">
        <v>14</v>
      </c>
      <c r="F5" s="49">
        <v>9</v>
      </c>
      <c r="G5" s="55">
        <f t="shared" si="0"/>
        <v>45</v>
      </c>
      <c r="H5" s="24"/>
      <c r="I5" s="25">
        <f>G5/MAX($G$5:$G$30)</f>
        <v>0.68181818181818177</v>
      </c>
    </row>
    <row r="6" spans="1:9" x14ac:dyDescent="0.25">
      <c r="A6" s="75" t="s">
        <v>73</v>
      </c>
      <c r="B6" s="49">
        <v>11</v>
      </c>
      <c r="C6" s="49">
        <v>9</v>
      </c>
      <c r="D6" s="49">
        <v>6</v>
      </c>
      <c r="E6" s="49">
        <v>11</v>
      </c>
      <c r="F6" s="49">
        <v>13</v>
      </c>
      <c r="G6" s="55">
        <f t="shared" si="0"/>
        <v>50</v>
      </c>
      <c r="H6" s="24"/>
      <c r="I6" s="25">
        <f t="shared" ref="I6:I32" si="1">G6/MAX($G$5:$G$30)</f>
        <v>0.75757575757575757</v>
      </c>
    </row>
    <row r="7" spans="1:9" x14ac:dyDescent="0.25">
      <c r="A7" s="75" t="s">
        <v>100</v>
      </c>
      <c r="B7" s="49">
        <v>6</v>
      </c>
      <c r="C7" s="49">
        <v>12</v>
      </c>
      <c r="D7" s="49">
        <v>11</v>
      </c>
      <c r="E7" s="49">
        <v>7</v>
      </c>
      <c r="F7" s="49">
        <v>8</v>
      </c>
      <c r="G7" s="55">
        <f t="shared" si="0"/>
        <v>44</v>
      </c>
      <c r="H7" s="24"/>
      <c r="I7" s="25">
        <f t="shared" si="1"/>
        <v>0.66666666666666663</v>
      </c>
    </row>
    <row r="8" spans="1:9" x14ac:dyDescent="0.25">
      <c r="A8" s="75" t="s">
        <v>72</v>
      </c>
      <c r="B8" s="52">
        <v>10</v>
      </c>
      <c r="C8" s="52">
        <v>7</v>
      </c>
      <c r="D8" s="52">
        <v>9</v>
      </c>
      <c r="E8" s="52">
        <v>5</v>
      </c>
      <c r="F8" s="52">
        <v>8</v>
      </c>
      <c r="G8" s="55">
        <f t="shared" si="0"/>
        <v>39</v>
      </c>
      <c r="H8" s="24"/>
      <c r="I8" s="25">
        <f t="shared" si="1"/>
        <v>0.59090909090909094</v>
      </c>
    </row>
    <row r="9" spans="1:9" x14ac:dyDescent="0.25">
      <c r="A9" s="75" t="s">
        <v>60</v>
      </c>
      <c r="B9" s="52">
        <v>8</v>
      </c>
      <c r="C9" s="52">
        <v>8</v>
      </c>
      <c r="D9" s="52">
        <v>15</v>
      </c>
      <c r="E9" s="52">
        <v>10</v>
      </c>
      <c r="F9" s="52">
        <v>9</v>
      </c>
      <c r="G9" s="55">
        <f t="shared" si="0"/>
        <v>50</v>
      </c>
      <c r="H9" s="24"/>
      <c r="I9" s="25">
        <f t="shared" si="1"/>
        <v>0.75757575757575757</v>
      </c>
    </row>
    <row r="10" spans="1:9" x14ac:dyDescent="0.25">
      <c r="A10" s="75" t="s">
        <v>71</v>
      </c>
      <c r="B10" s="52">
        <v>7</v>
      </c>
      <c r="C10" s="52">
        <v>5</v>
      </c>
      <c r="D10" s="52">
        <v>9</v>
      </c>
      <c r="E10" s="52">
        <v>10</v>
      </c>
      <c r="F10" s="52">
        <v>8</v>
      </c>
      <c r="G10" s="55">
        <f t="shared" si="0"/>
        <v>39</v>
      </c>
      <c r="H10" s="24"/>
      <c r="I10" s="25">
        <f t="shared" si="1"/>
        <v>0.59090909090909094</v>
      </c>
    </row>
    <row r="11" spans="1:9" x14ac:dyDescent="0.25">
      <c r="A11" s="75" t="s">
        <v>52</v>
      </c>
      <c r="B11" s="52">
        <v>7</v>
      </c>
      <c r="C11" s="52">
        <v>6</v>
      </c>
      <c r="D11" s="52">
        <v>10</v>
      </c>
      <c r="E11" s="52">
        <v>3</v>
      </c>
      <c r="F11" s="52">
        <v>6</v>
      </c>
      <c r="G11" s="55">
        <f t="shared" si="0"/>
        <v>32</v>
      </c>
      <c r="H11" s="24"/>
      <c r="I11" s="25">
        <f t="shared" si="1"/>
        <v>0.48484848484848486</v>
      </c>
    </row>
    <row r="12" spans="1:9" x14ac:dyDescent="0.25">
      <c r="A12" s="75" t="s">
        <v>97</v>
      </c>
      <c r="B12" s="52">
        <v>10</v>
      </c>
      <c r="C12" s="52">
        <v>8</v>
      </c>
      <c r="D12" s="52">
        <v>10</v>
      </c>
      <c r="E12" s="52">
        <v>5</v>
      </c>
      <c r="F12" s="52">
        <v>7</v>
      </c>
      <c r="G12" s="55">
        <f t="shared" si="0"/>
        <v>40</v>
      </c>
      <c r="H12" s="24"/>
      <c r="I12" s="25">
        <f t="shared" si="1"/>
        <v>0.60606060606060608</v>
      </c>
    </row>
    <row r="13" spans="1:9" x14ac:dyDescent="0.25">
      <c r="A13" s="75" t="s">
        <v>103</v>
      </c>
      <c r="B13" s="52">
        <v>12</v>
      </c>
      <c r="C13" s="52">
        <v>7</v>
      </c>
      <c r="D13" s="52">
        <v>4</v>
      </c>
      <c r="E13" s="52">
        <v>9</v>
      </c>
      <c r="F13" s="52">
        <v>8</v>
      </c>
      <c r="G13" s="55">
        <f t="shared" si="0"/>
        <v>40</v>
      </c>
      <c r="H13" s="24"/>
      <c r="I13" s="25">
        <f t="shared" si="1"/>
        <v>0.60606060606060608</v>
      </c>
    </row>
    <row r="14" spans="1:9" x14ac:dyDescent="0.25">
      <c r="A14" s="75" t="s">
        <v>98</v>
      </c>
      <c r="B14" s="52">
        <v>12</v>
      </c>
      <c r="C14" s="52">
        <v>8</v>
      </c>
      <c r="D14" s="52">
        <v>6</v>
      </c>
      <c r="E14" s="52">
        <v>14</v>
      </c>
      <c r="F14" s="52">
        <v>9</v>
      </c>
      <c r="G14" s="55">
        <f t="shared" si="0"/>
        <v>49</v>
      </c>
      <c r="H14" s="24"/>
      <c r="I14" s="25">
        <f t="shared" si="1"/>
        <v>0.74242424242424243</v>
      </c>
    </row>
    <row r="15" spans="1:9" x14ac:dyDescent="0.25">
      <c r="A15" s="75" t="s">
        <v>109</v>
      </c>
      <c r="B15" s="52">
        <v>9</v>
      </c>
      <c r="C15" s="52">
        <v>11</v>
      </c>
      <c r="D15" s="52">
        <v>7</v>
      </c>
      <c r="E15" s="52">
        <v>11</v>
      </c>
      <c r="F15" s="52">
        <v>10</v>
      </c>
      <c r="G15" s="55">
        <f t="shared" si="0"/>
        <v>48</v>
      </c>
      <c r="H15" s="24"/>
      <c r="I15" s="25">
        <f t="shared" si="1"/>
        <v>0.72727272727272729</v>
      </c>
    </row>
    <row r="16" spans="1:9" x14ac:dyDescent="0.25">
      <c r="A16" s="75" t="s">
        <v>66</v>
      </c>
      <c r="B16" s="52">
        <v>14</v>
      </c>
      <c r="C16" s="52">
        <v>14</v>
      </c>
      <c r="D16" s="52">
        <v>10</v>
      </c>
      <c r="E16" s="52">
        <v>13</v>
      </c>
      <c r="F16" s="52">
        <v>15</v>
      </c>
      <c r="G16" s="55">
        <f t="shared" si="0"/>
        <v>66</v>
      </c>
      <c r="H16" s="24"/>
      <c r="I16" s="25">
        <f t="shared" si="1"/>
        <v>1</v>
      </c>
    </row>
    <row r="17" spans="1:12" x14ac:dyDescent="0.25">
      <c r="A17" s="75" t="s">
        <v>88</v>
      </c>
      <c r="B17" s="52">
        <v>8</v>
      </c>
      <c r="C17" s="52">
        <v>7</v>
      </c>
      <c r="D17" s="52">
        <v>4</v>
      </c>
      <c r="E17" s="52">
        <v>10</v>
      </c>
      <c r="F17" s="52">
        <v>11</v>
      </c>
      <c r="G17" s="55">
        <f t="shared" si="0"/>
        <v>40</v>
      </c>
      <c r="H17" s="24"/>
      <c r="I17" s="25">
        <f t="shared" si="1"/>
        <v>0.60606060606060608</v>
      </c>
    </row>
    <row r="18" spans="1:12" x14ac:dyDescent="0.25">
      <c r="A18" s="75" t="s">
        <v>48</v>
      </c>
      <c r="B18" s="52">
        <v>9</v>
      </c>
      <c r="C18" s="52">
        <v>3</v>
      </c>
      <c r="D18" s="52">
        <v>8</v>
      </c>
      <c r="E18" s="52">
        <v>10</v>
      </c>
      <c r="F18" s="52">
        <v>11</v>
      </c>
      <c r="G18" s="55">
        <f t="shared" si="0"/>
        <v>41</v>
      </c>
      <c r="H18" s="24"/>
      <c r="I18" s="25">
        <f t="shared" si="1"/>
        <v>0.62121212121212122</v>
      </c>
    </row>
    <row r="19" spans="1:12" x14ac:dyDescent="0.25">
      <c r="A19" s="75" t="s">
        <v>50</v>
      </c>
      <c r="B19" s="52">
        <v>8</v>
      </c>
      <c r="C19" s="52">
        <v>7</v>
      </c>
      <c r="D19" s="52">
        <v>6</v>
      </c>
      <c r="E19" s="52">
        <v>3</v>
      </c>
      <c r="F19" s="52">
        <v>11</v>
      </c>
      <c r="G19" s="55">
        <f t="shared" si="0"/>
        <v>35</v>
      </c>
      <c r="H19" s="24"/>
      <c r="I19" s="25">
        <f t="shared" si="1"/>
        <v>0.53030303030303028</v>
      </c>
    </row>
    <row r="20" spans="1:12" x14ac:dyDescent="0.25">
      <c r="A20" s="75" t="s">
        <v>47</v>
      </c>
      <c r="B20" s="52">
        <v>8</v>
      </c>
      <c r="C20" s="52">
        <v>14</v>
      </c>
      <c r="D20" s="52">
        <v>12</v>
      </c>
      <c r="E20" s="52">
        <v>14</v>
      </c>
      <c r="F20" s="52">
        <v>13</v>
      </c>
      <c r="G20" s="55">
        <f t="shared" si="0"/>
        <v>61</v>
      </c>
      <c r="H20" s="24"/>
      <c r="I20" s="25">
        <f t="shared" si="1"/>
        <v>0.9242424242424242</v>
      </c>
      <c r="J20">
        <v>1</v>
      </c>
    </row>
    <row r="21" spans="1:12" x14ac:dyDescent="0.25">
      <c r="A21" s="75" t="s">
        <v>64</v>
      </c>
      <c r="B21" s="52">
        <v>9</v>
      </c>
      <c r="C21" s="52">
        <v>9</v>
      </c>
      <c r="D21" s="52">
        <v>10</v>
      </c>
      <c r="E21" s="52">
        <v>10</v>
      </c>
      <c r="F21" s="52">
        <v>14</v>
      </c>
      <c r="G21" s="55">
        <f t="shared" si="0"/>
        <v>52</v>
      </c>
      <c r="H21" s="24"/>
      <c r="I21" s="25">
        <f t="shared" si="1"/>
        <v>0.78787878787878785</v>
      </c>
    </row>
    <row r="22" spans="1:12" x14ac:dyDescent="0.25">
      <c r="A22" s="75" t="s">
        <v>46</v>
      </c>
      <c r="B22" s="52">
        <v>9</v>
      </c>
      <c r="C22" s="52">
        <v>11</v>
      </c>
      <c r="D22" s="52">
        <v>14</v>
      </c>
      <c r="E22" s="52">
        <v>14</v>
      </c>
      <c r="F22" s="52">
        <v>10</v>
      </c>
      <c r="G22" s="55">
        <f t="shared" si="0"/>
        <v>58</v>
      </c>
      <c r="H22" s="24"/>
      <c r="I22" s="25">
        <f t="shared" si="1"/>
        <v>0.87878787878787878</v>
      </c>
      <c r="J22">
        <v>2</v>
      </c>
    </row>
    <row r="23" spans="1:12" x14ac:dyDescent="0.25">
      <c r="A23" s="75" t="s">
        <v>110</v>
      </c>
      <c r="B23" s="52">
        <v>8</v>
      </c>
      <c r="C23" s="52">
        <v>3</v>
      </c>
      <c r="D23" s="52">
        <v>4</v>
      </c>
      <c r="E23" s="52">
        <v>10</v>
      </c>
      <c r="F23" s="52">
        <v>6</v>
      </c>
      <c r="G23" s="55">
        <f t="shared" si="0"/>
        <v>31</v>
      </c>
      <c r="H23" s="24"/>
      <c r="I23" s="25">
        <f t="shared" si="1"/>
        <v>0.46969696969696972</v>
      </c>
    </row>
    <row r="24" spans="1:12" x14ac:dyDescent="0.25">
      <c r="A24" s="75" t="s">
        <v>51</v>
      </c>
      <c r="B24" s="52">
        <v>10</v>
      </c>
      <c r="C24" s="52">
        <v>13</v>
      </c>
      <c r="D24" s="52">
        <v>10</v>
      </c>
      <c r="E24" s="52">
        <v>8</v>
      </c>
      <c r="F24" s="52">
        <v>8</v>
      </c>
      <c r="G24" s="55">
        <f t="shared" si="0"/>
        <v>49</v>
      </c>
      <c r="H24" s="24"/>
      <c r="I24" s="25">
        <f t="shared" si="1"/>
        <v>0.74242424242424243</v>
      </c>
    </row>
    <row r="25" spans="1:12" x14ac:dyDescent="0.25">
      <c r="A25" s="75" t="s">
        <v>92</v>
      </c>
      <c r="B25" s="52">
        <v>13</v>
      </c>
      <c r="C25" s="52">
        <v>13</v>
      </c>
      <c r="D25" s="52">
        <v>7</v>
      </c>
      <c r="E25" s="52">
        <v>10</v>
      </c>
      <c r="F25" s="52">
        <v>8</v>
      </c>
      <c r="G25" s="55">
        <f t="shared" si="0"/>
        <v>51</v>
      </c>
      <c r="H25" s="24"/>
      <c r="I25" s="25">
        <f t="shared" si="1"/>
        <v>0.77272727272727271</v>
      </c>
    </row>
    <row r="26" spans="1:12" x14ac:dyDescent="0.25">
      <c r="A26" s="75" t="s">
        <v>102</v>
      </c>
      <c r="B26" s="52">
        <v>8</v>
      </c>
      <c r="C26" s="52">
        <v>7</v>
      </c>
      <c r="D26" s="52">
        <v>6</v>
      </c>
      <c r="E26" s="52">
        <v>10</v>
      </c>
      <c r="F26" s="52">
        <v>8</v>
      </c>
      <c r="G26" s="55">
        <f t="shared" si="0"/>
        <v>39</v>
      </c>
      <c r="H26" s="24"/>
      <c r="I26" s="25">
        <f t="shared" si="1"/>
        <v>0.59090909090909094</v>
      </c>
    </row>
    <row r="27" spans="1:12" x14ac:dyDescent="0.25">
      <c r="A27" s="75" t="s">
        <v>61</v>
      </c>
      <c r="B27" s="52">
        <v>9</v>
      </c>
      <c r="C27" s="52">
        <v>7</v>
      </c>
      <c r="D27" s="52">
        <v>7</v>
      </c>
      <c r="E27" s="52">
        <v>5</v>
      </c>
      <c r="F27" s="52">
        <v>5</v>
      </c>
      <c r="G27" s="55">
        <f t="shared" si="0"/>
        <v>33</v>
      </c>
      <c r="H27" s="24"/>
      <c r="I27" s="25">
        <f t="shared" si="1"/>
        <v>0.5</v>
      </c>
    </row>
    <row r="28" spans="1:12" x14ac:dyDescent="0.25">
      <c r="A28" s="75" t="s">
        <v>58</v>
      </c>
      <c r="B28" s="52">
        <v>9</v>
      </c>
      <c r="C28" s="52">
        <v>14</v>
      </c>
      <c r="D28" s="52">
        <v>11</v>
      </c>
      <c r="E28" s="52">
        <v>8</v>
      </c>
      <c r="F28" s="52">
        <v>9</v>
      </c>
      <c r="G28" s="55">
        <f t="shared" si="0"/>
        <v>51</v>
      </c>
      <c r="H28" s="24"/>
      <c r="I28" s="25">
        <f t="shared" si="1"/>
        <v>0.77272727272727271</v>
      </c>
    </row>
    <row r="29" spans="1:12" x14ac:dyDescent="0.25">
      <c r="A29" s="75" t="s">
        <v>59</v>
      </c>
      <c r="B29" s="52">
        <v>7</v>
      </c>
      <c r="C29" s="52">
        <v>6</v>
      </c>
      <c r="D29" s="52">
        <v>5</v>
      </c>
      <c r="E29" s="52">
        <v>6</v>
      </c>
      <c r="F29" s="52">
        <v>15</v>
      </c>
      <c r="G29" s="55">
        <f t="shared" si="0"/>
        <v>39</v>
      </c>
      <c r="H29" s="24"/>
      <c r="I29" s="25">
        <f t="shared" si="1"/>
        <v>0.59090909090909094</v>
      </c>
    </row>
    <row r="30" spans="1:12" x14ac:dyDescent="0.25">
      <c r="A30" s="41" t="s">
        <v>106</v>
      </c>
      <c r="B30" s="68">
        <v>2</v>
      </c>
      <c r="C30" s="68">
        <v>8</v>
      </c>
      <c r="D30" s="68">
        <v>0</v>
      </c>
      <c r="E30" s="68">
        <v>8</v>
      </c>
      <c r="F30" s="68">
        <v>3</v>
      </c>
      <c r="G30" s="55">
        <f t="shared" si="0"/>
        <v>21</v>
      </c>
      <c r="H30" s="25"/>
      <c r="I30" s="25">
        <f t="shared" si="1"/>
        <v>0.31818181818181818</v>
      </c>
      <c r="K30" s="142"/>
      <c r="L30" s="142"/>
    </row>
    <row r="31" spans="1:12" x14ac:dyDescent="0.25">
      <c r="A31" s="41" t="s">
        <v>107</v>
      </c>
      <c r="B31" s="68">
        <v>13</v>
      </c>
      <c r="C31" s="68">
        <v>10</v>
      </c>
      <c r="D31" s="68">
        <v>14</v>
      </c>
      <c r="E31" s="68">
        <v>10</v>
      </c>
      <c r="F31" s="68">
        <v>9</v>
      </c>
      <c r="G31" s="55">
        <f t="shared" si="0"/>
        <v>56</v>
      </c>
      <c r="H31" s="25"/>
      <c r="I31" s="25">
        <f t="shared" si="1"/>
        <v>0.84848484848484851</v>
      </c>
      <c r="J31">
        <v>3</v>
      </c>
    </row>
    <row r="32" spans="1:12" ht="15" customHeight="1" x14ac:dyDescent="0.25">
      <c r="A32" s="38" t="s">
        <v>114</v>
      </c>
      <c r="B32" s="24">
        <v>8</v>
      </c>
      <c r="C32" s="24">
        <v>3</v>
      </c>
      <c r="D32" s="24">
        <v>1</v>
      </c>
      <c r="E32" s="24">
        <v>1</v>
      </c>
      <c r="F32" s="24">
        <v>6</v>
      </c>
      <c r="G32" s="55">
        <f t="shared" si="0"/>
        <v>19</v>
      </c>
      <c r="I32" s="25">
        <f t="shared" si="1"/>
        <v>0.2878787878787879</v>
      </c>
    </row>
    <row r="33" spans="1:10" ht="15" customHeight="1" x14ac:dyDescent="0.25">
      <c r="A33" s="58" t="s">
        <v>32</v>
      </c>
    </row>
    <row r="34" spans="1:10" ht="15.75" x14ac:dyDescent="0.25">
      <c r="A34" s="59"/>
      <c r="B34" s="9">
        <v>1</v>
      </c>
      <c r="C34" s="9">
        <v>2</v>
      </c>
      <c r="D34" s="9">
        <v>3</v>
      </c>
      <c r="E34" s="9">
        <v>4</v>
      </c>
      <c r="F34" s="9">
        <v>5</v>
      </c>
      <c r="G34" s="55" t="s">
        <v>26</v>
      </c>
      <c r="H34" s="24" t="s">
        <v>27</v>
      </c>
      <c r="I34" s="24" t="s">
        <v>28</v>
      </c>
    </row>
    <row r="35" spans="1:10" x14ac:dyDescent="0.25">
      <c r="A35" s="75" t="s">
        <v>95</v>
      </c>
      <c r="B35" s="24">
        <v>8</v>
      </c>
      <c r="C35" s="24">
        <v>0</v>
      </c>
      <c r="D35" s="24">
        <v>5</v>
      </c>
      <c r="E35" s="24">
        <v>6</v>
      </c>
      <c r="F35" s="24">
        <v>6</v>
      </c>
      <c r="G35" s="55">
        <f t="shared" ref="G35:G63" si="2">SUM(B35:F35)</f>
        <v>25</v>
      </c>
      <c r="I35" s="25">
        <f t="shared" ref="I35:I63" si="3">G35/MAX($G$36:$G$62)</f>
        <v>0.33333333333333331</v>
      </c>
    </row>
    <row r="36" spans="1:10" x14ac:dyDescent="0.25">
      <c r="A36" s="75" t="s">
        <v>87</v>
      </c>
      <c r="B36" s="49">
        <v>0</v>
      </c>
      <c r="C36" s="49">
        <v>4</v>
      </c>
      <c r="D36" s="49">
        <v>4</v>
      </c>
      <c r="E36" s="49">
        <v>5</v>
      </c>
      <c r="F36" s="49">
        <v>4</v>
      </c>
      <c r="G36" s="55">
        <f t="shared" si="2"/>
        <v>17</v>
      </c>
      <c r="H36" s="24"/>
      <c r="I36" s="25">
        <f t="shared" si="3"/>
        <v>0.22666666666666666</v>
      </c>
    </row>
    <row r="37" spans="1:10" x14ac:dyDescent="0.25">
      <c r="A37" s="75" t="s">
        <v>73</v>
      </c>
      <c r="B37" s="49">
        <v>8</v>
      </c>
      <c r="C37" s="49">
        <v>4</v>
      </c>
      <c r="D37" s="49">
        <v>5</v>
      </c>
      <c r="E37" s="49">
        <v>4</v>
      </c>
      <c r="F37" s="49">
        <v>10</v>
      </c>
      <c r="G37" s="55">
        <f t="shared" si="2"/>
        <v>31</v>
      </c>
      <c r="H37" s="24"/>
      <c r="I37" s="25">
        <f t="shared" si="3"/>
        <v>0.41333333333333333</v>
      </c>
    </row>
    <row r="38" spans="1:10" x14ac:dyDescent="0.25">
      <c r="A38" s="75" t="s">
        <v>100</v>
      </c>
      <c r="B38" s="49">
        <v>4</v>
      </c>
      <c r="C38" s="49">
        <v>8</v>
      </c>
      <c r="D38" s="49">
        <v>3</v>
      </c>
      <c r="E38" s="49">
        <v>0</v>
      </c>
      <c r="F38" s="49">
        <v>5</v>
      </c>
      <c r="G38" s="55">
        <f t="shared" si="2"/>
        <v>20</v>
      </c>
      <c r="H38" s="24"/>
      <c r="I38" s="25">
        <f t="shared" si="3"/>
        <v>0.26666666666666666</v>
      </c>
    </row>
    <row r="39" spans="1:10" x14ac:dyDescent="0.25">
      <c r="A39" s="75" t="s">
        <v>72</v>
      </c>
      <c r="B39" s="52">
        <v>1</v>
      </c>
      <c r="C39" s="52">
        <v>4</v>
      </c>
      <c r="D39" s="52">
        <v>7</v>
      </c>
      <c r="E39" s="52">
        <v>8</v>
      </c>
      <c r="F39" s="52">
        <v>1</v>
      </c>
      <c r="G39" s="55">
        <f t="shared" si="2"/>
        <v>21</v>
      </c>
      <c r="H39" s="24"/>
      <c r="I39" s="25">
        <f t="shared" si="3"/>
        <v>0.28000000000000003</v>
      </c>
    </row>
    <row r="40" spans="1:10" x14ac:dyDescent="0.25">
      <c r="A40" s="75" t="s">
        <v>60</v>
      </c>
      <c r="B40" s="52">
        <v>10</v>
      </c>
      <c r="C40" s="52">
        <v>12</v>
      </c>
      <c r="D40" s="52">
        <v>11</v>
      </c>
      <c r="E40" s="52">
        <v>10</v>
      </c>
      <c r="F40" s="52">
        <v>14</v>
      </c>
      <c r="G40" s="55">
        <f t="shared" si="2"/>
        <v>57</v>
      </c>
      <c r="H40" s="24"/>
      <c r="I40" s="25">
        <f t="shared" si="3"/>
        <v>0.76</v>
      </c>
      <c r="J40">
        <v>1</v>
      </c>
    </row>
    <row r="41" spans="1:10" x14ac:dyDescent="0.25">
      <c r="A41" s="75" t="s">
        <v>71</v>
      </c>
      <c r="B41" s="52">
        <v>11</v>
      </c>
      <c r="C41" s="52">
        <v>2</v>
      </c>
      <c r="D41" s="52">
        <v>5</v>
      </c>
      <c r="E41" s="52">
        <v>0</v>
      </c>
      <c r="F41" s="52">
        <v>5</v>
      </c>
      <c r="G41" s="55">
        <f t="shared" si="2"/>
        <v>23</v>
      </c>
      <c r="H41" s="24"/>
      <c r="I41" s="25">
        <f t="shared" si="3"/>
        <v>0.30666666666666664</v>
      </c>
    </row>
    <row r="42" spans="1:10" x14ac:dyDescent="0.25">
      <c r="A42" s="75" t="s">
        <v>52</v>
      </c>
      <c r="B42" s="52">
        <v>9</v>
      </c>
      <c r="C42" s="52">
        <v>10</v>
      </c>
      <c r="D42" s="52">
        <v>8</v>
      </c>
      <c r="E42" s="52">
        <v>14</v>
      </c>
      <c r="F42" s="52">
        <v>7</v>
      </c>
      <c r="G42" s="55">
        <f t="shared" si="2"/>
        <v>48</v>
      </c>
      <c r="H42" s="24"/>
      <c r="I42" s="25">
        <f t="shared" si="3"/>
        <v>0.64</v>
      </c>
      <c r="J42">
        <v>2</v>
      </c>
    </row>
    <row r="43" spans="1:10" x14ac:dyDescent="0.25">
      <c r="A43" s="75" t="s">
        <v>97</v>
      </c>
      <c r="B43" s="52">
        <v>3</v>
      </c>
      <c r="C43" s="52">
        <v>1</v>
      </c>
      <c r="D43" s="52">
        <v>5</v>
      </c>
      <c r="E43" s="52">
        <v>3</v>
      </c>
      <c r="F43" s="52">
        <v>7</v>
      </c>
      <c r="G43" s="55">
        <f t="shared" si="2"/>
        <v>19</v>
      </c>
      <c r="H43" s="24"/>
      <c r="I43" s="25">
        <f t="shared" si="3"/>
        <v>0.25333333333333335</v>
      </c>
    </row>
    <row r="44" spans="1:10" x14ac:dyDescent="0.25">
      <c r="A44" s="75" t="s">
        <v>103</v>
      </c>
      <c r="B44" s="52">
        <v>0</v>
      </c>
      <c r="C44" s="52">
        <v>6</v>
      </c>
      <c r="D44" s="52">
        <v>1</v>
      </c>
      <c r="E44" s="52">
        <v>6</v>
      </c>
      <c r="F44" s="52">
        <v>0</v>
      </c>
      <c r="G44" s="55">
        <f t="shared" si="2"/>
        <v>13</v>
      </c>
      <c r="H44" s="24"/>
      <c r="I44" s="25">
        <f t="shared" si="3"/>
        <v>0.17333333333333334</v>
      </c>
    </row>
    <row r="45" spans="1:10" x14ac:dyDescent="0.25">
      <c r="A45" s="75" t="s">
        <v>98</v>
      </c>
      <c r="B45" s="52">
        <v>5</v>
      </c>
      <c r="C45" s="52">
        <v>5</v>
      </c>
      <c r="D45" s="52">
        <v>3</v>
      </c>
      <c r="E45" s="52">
        <v>4</v>
      </c>
      <c r="F45" s="52">
        <v>7</v>
      </c>
      <c r="G45" s="55">
        <f t="shared" si="2"/>
        <v>24</v>
      </c>
      <c r="H45" s="24"/>
      <c r="I45" s="25">
        <f t="shared" si="3"/>
        <v>0.32</v>
      </c>
    </row>
    <row r="46" spans="1:10" x14ac:dyDescent="0.25">
      <c r="A46" s="75" t="s">
        <v>109</v>
      </c>
      <c r="B46" s="52">
        <v>0</v>
      </c>
      <c r="C46" s="52">
        <v>4</v>
      </c>
      <c r="D46" s="52">
        <v>6</v>
      </c>
      <c r="E46" s="52">
        <v>11</v>
      </c>
      <c r="F46" s="52">
        <v>9</v>
      </c>
      <c r="G46" s="55">
        <f t="shared" si="2"/>
        <v>30</v>
      </c>
      <c r="H46" s="24"/>
      <c r="I46" s="25">
        <f t="shared" si="3"/>
        <v>0.4</v>
      </c>
    </row>
    <row r="47" spans="1:10" x14ac:dyDescent="0.25">
      <c r="A47" s="75" t="s">
        <v>66</v>
      </c>
      <c r="B47" s="52">
        <v>14</v>
      </c>
      <c r="C47" s="52">
        <v>18</v>
      </c>
      <c r="D47" s="52">
        <v>11</v>
      </c>
      <c r="E47" s="52">
        <v>16</v>
      </c>
      <c r="F47" s="52">
        <v>16</v>
      </c>
      <c r="G47" s="55">
        <f t="shared" si="2"/>
        <v>75</v>
      </c>
      <c r="H47" s="24"/>
      <c r="I47" s="25">
        <f t="shared" si="3"/>
        <v>1</v>
      </c>
    </row>
    <row r="48" spans="1:10" x14ac:dyDescent="0.25">
      <c r="A48" s="75" t="s">
        <v>88</v>
      </c>
      <c r="B48" s="52">
        <v>5</v>
      </c>
      <c r="C48" s="52">
        <v>4</v>
      </c>
      <c r="D48" s="52">
        <v>8</v>
      </c>
      <c r="E48" s="52">
        <v>7</v>
      </c>
      <c r="F48" s="52">
        <v>11</v>
      </c>
      <c r="G48" s="55">
        <f t="shared" si="2"/>
        <v>35</v>
      </c>
      <c r="H48" s="24"/>
      <c r="I48" s="25">
        <f t="shared" si="3"/>
        <v>0.46666666666666667</v>
      </c>
    </row>
    <row r="49" spans="1:10" x14ac:dyDescent="0.25">
      <c r="A49" s="75" t="s">
        <v>48</v>
      </c>
      <c r="B49" s="52">
        <v>4</v>
      </c>
      <c r="C49" s="52">
        <v>3</v>
      </c>
      <c r="D49" s="52">
        <v>0</v>
      </c>
      <c r="E49" s="52">
        <v>1</v>
      </c>
      <c r="F49" s="52">
        <v>5</v>
      </c>
      <c r="G49" s="55">
        <f t="shared" si="2"/>
        <v>13</v>
      </c>
      <c r="H49" s="24"/>
      <c r="I49" s="25">
        <f t="shared" si="3"/>
        <v>0.17333333333333334</v>
      </c>
    </row>
    <row r="50" spans="1:10" x14ac:dyDescent="0.25">
      <c r="A50" s="75" t="s">
        <v>50</v>
      </c>
      <c r="B50" s="52">
        <v>2</v>
      </c>
      <c r="C50" s="52">
        <v>4</v>
      </c>
      <c r="D50" s="52">
        <v>3</v>
      </c>
      <c r="E50" s="52">
        <v>6</v>
      </c>
      <c r="F50" s="52">
        <v>0</v>
      </c>
      <c r="G50" s="55">
        <f t="shared" si="2"/>
        <v>15</v>
      </c>
      <c r="H50" s="24"/>
      <c r="I50" s="25">
        <f t="shared" si="3"/>
        <v>0.2</v>
      </c>
    </row>
    <row r="51" spans="1:10" x14ac:dyDescent="0.25">
      <c r="A51" s="75" t="s">
        <v>47</v>
      </c>
      <c r="B51" s="52">
        <v>5</v>
      </c>
      <c r="C51" s="52">
        <v>5</v>
      </c>
      <c r="D51" s="52">
        <v>4</v>
      </c>
      <c r="E51" s="52">
        <v>11</v>
      </c>
      <c r="F51" s="52">
        <v>3</v>
      </c>
      <c r="G51" s="55">
        <f t="shared" si="2"/>
        <v>28</v>
      </c>
      <c r="H51" s="24"/>
      <c r="I51" s="25">
        <f t="shared" si="3"/>
        <v>0.37333333333333335</v>
      </c>
    </row>
    <row r="52" spans="1:10" x14ac:dyDescent="0.25">
      <c r="A52" s="75" t="s">
        <v>64</v>
      </c>
      <c r="B52" s="52">
        <v>6</v>
      </c>
      <c r="C52" s="52">
        <v>4</v>
      </c>
      <c r="D52" s="52">
        <v>7</v>
      </c>
      <c r="E52" s="52">
        <v>5</v>
      </c>
      <c r="F52" s="52">
        <v>6</v>
      </c>
      <c r="G52" s="55">
        <f t="shared" si="2"/>
        <v>28</v>
      </c>
      <c r="H52" s="24"/>
      <c r="I52" s="25">
        <f t="shared" si="3"/>
        <v>0.37333333333333335</v>
      </c>
    </row>
    <row r="53" spans="1:10" x14ac:dyDescent="0.25">
      <c r="A53" s="75" t="s">
        <v>46</v>
      </c>
      <c r="B53" s="52">
        <v>8</v>
      </c>
      <c r="C53" s="52">
        <v>5</v>
      </c>
      <c r="D53" s="52">
        <v>8</v>
      </c>
      <c r="E53" s="52">
        <v>4</v>
      </c>
      <c r="F53" s="52">
        <v>12</v>
      </c>
      <c r="G53" s="55">
        <f t="shared" si="2"/>
        <v>37</v>
      </c>
      <c r="H53" s="24"/>
      <c r="I53" s="25">
        <f t="shared" si="3"/>
        <v>0.49333333333333335</v>
      </c>
    </row>
    <row r="54" spans="1:10" x14ac:dyDescent="0.25">
      <c r="A54" s="75" t="s">
        <v>110</v>
      </c>
      <c r="B54" s="52">
        <v>7</v>
      </c>
      <c r="C54" s="52">
        <v>5</v>
      </c>
      <c r="D54" s="52">
        <v>6</v>
      </c>
      <c r="E54" s="52">
        <v>2</v>
      </c>
      <c r="F54" s="52">
        <v>0</v>
      </c>
      <c r="G54" s="55">
        <f t="shared" si="2"/>
        <v>20</v>
      </c>
      <c r="H54" s="24"/>
      <c r="I54" s="25">
        <f t="shared" si="3"/>
        <v>0.26666666666666666</v>
      </c>
    </row>
    <row r="55" spans="1:10" ht="14.25" customHeight="1" x14ac:dyDescent="0.25">
      <c r="A55" s="75" t="s">
        <v>51</v>
      </c>
      <c r="B55" s="52">
        <v>13</v>
      </c>
      <c r="C55" s="52">
        <v>14</v>
      </c>
      <c r="D55" s="52">
        <v>3</v>
      </c>
      <c r="E55" s="52">
        <v>5</v>
      </c>
      <c r="F55" s="52">
        <v>5</v>
      </c>
      <c r="G55" s="55">
        <f t="shared" si="2"/>
        <v>40</v>
      </c>
      <c r="H55" s="24"/>
      <c r="I55" s="25">
        <f t="shared" si="3"/>
        <v>0.53333333333333333</v>
      </c>
      <c r="J55">
        <v>3</v>
      </c>
    </row>
    <row r="56" spans="1:10" ht="14.25" customHeight="1" x14ac:dyDescent="0.25">
      <c r="A56" s="75" t="s">
        <v>92</v>
      </c>
      <c r="B56" s="52">
        <v>10</v>
      </c>
      <c r="C56" s="52">
        <v>8</v>
      </c>
      <c r="D56" s="52">
        <v>7</v>
      </c>
      <c r="E56" s="52">
        <v>5</v>
      </c>
      <c r="F56" s="52">
        <v>7</v>
      </c>
      <c r="G56" s="55">
        <f t="shared" si="2"/>
        <v>37</v>
      </c>
      <c r="H56" s="24"/>
      <c r="I56" s="25">
        <f t="shared" si="3"/>
        <v>0.49333333333333335</v>
      </c>
    </row>
    <row r="57" spans="1:10" ht="14.25" customHeight="1" x14ac:dyDescent="0.25">
      <c r="A57" s="75" t="s">
        <v>102</v>
      </c>
      <c r="B57" s="52">
        <v>7</v>
      </c>
      <c r="C57" s="52">
        <v>4</v>
      </c>
      <c r="D57" s="52">
        <v>5</v>
      </c>
      <c r="E57" s="52">
        <v>4</v>
      </c>
      <c r="F57" s="52">
        <v>4</v>
      </c>
      <c r="G57" s="55">
        <f t="shared" si="2"/>
        <v>24</v>
      </c>
      <c r="H57" s="24"/>
      <c r="I57" s="25">
        <f t="shared" si="3"/>
        <v>0.32</v>
      </c>
    </row>
    <row r="58" spans="1:10" ht="14.25" customHeight="1" x14ac:dyDescent="0.25">
      <c r="A58" s="75" t="s">
        <v>61</v>
      </c>
      <c r="B58" s="52">
        <v>2</v>
      </c>
      <c r="C58" s="52">
        <v>5</v>
      </c>
      <c r="D58" s="52">
        <v>0</v>
      </c>
      <c r="E58" s="52">
        <v>3</v>
      </c>
      <c r="F58" s="52">
        <v>5</v>
      </c>
      <c r="G58" s="55">
        <f t="shared" si="2"/>
        <v>15</v>
      </c>
      <c r="H58" s="24"/>
      <c r="I58" s="25">
        <f t="shared" si="3"/>
        <v>0.2</v>
      </c>
    </row>
    <row r="59" spans="1:10" ht="14.45" customHeight="1" x14ac:dyDescent="0.25">
      <c r="A59" s="75" t="s">
        <v>58</v>
      </c>
      <c r="B59" s="52">
        <v>3</v>
      </c>
      <c r="C59" s="52">
        <v>1</v>
      </c>
      <c r="D59" s="52">
        <v>5</v>
      </c>
      <c r="E59" s="52">
        <v>8</v>
      </c>
      <c r="F59" s="52">
        <v>5</v>
      </c>
      <c r="G59" s="55">
        <f t="shared" si="2"/>
        <v>22</v>
      </c>
      <c r="H59" s="36"/>
      <c r="I59" s="25">
        <f t="shared" si="3"/>
        <v>0.29333333333333333</v>
      </c>
    </row>
    <row r="60" spans="1:10" x14ac:dyDescent="0.25">
      <c r="A60" s="75" t="s">
        <v>59</v>
      </c>
      <c r="B60" s="57">
        <v>1</v>
      </c>
      <c r="C60" s="57">
        <v>4</v>
      </c>
      <c r="D60" s="57">
        <v>0</v>
      </c>
      <c r="E60" s="57">
        <v>5</v>
      </c>
      <c r="F60" s="57">
        <v>0</v>
      </c>
      <c r="G60" s="55">
        <f t="shared" si="2"/>
        <v>10</v>
      </c>
      <c r="H60" s="24"/>
      <c r="I60" s="25">
        <f t="shared" si="3"/>
        <v>0.13333333333333333</v>
      </c>
    </row>
    <row r="61" spans="1:10" x14ac:dyDescent="0.25">
      <c r="A61" s="41" t="s">
        <v>106</v>
      </c>
      <c r="B61" s="24">
        <v>1</v>
      </c>
      <c r="C61" s="24">
        <v>0</v>
      </c>
      <c r="D61" s="24">
        <v>0</v>
      </c>
      <c r="E61" s="24">
        <v>0</v>
      </c>
      <c r="F61" s="24">
        <v>0</v>
      </c>
      <c r="G61" s="56">
        <f t="shared" si="2"/>
        <v>1</v>
      </c>
      <c r="H61" s="24"/>
      <c r="I61" s="25">
        <f t="shared" si="3"/>
        <v>1.3333333333333334E-2</v>
      </c>
    </row>
    <row r="62" spans="1:10" x14ac:dyDescent="0.25">
      <c r="A62" s="41" t="s">
        <v>107</v>
      </c>
      <c r="B62" s="52">
        <v>8</v>
      </c>
      <c r="C62" s="52">
        <v>5</v>
      </c>
      <c r="D62" s="52">
        <v>0</v>
      </c>
      <c r="E62" s="52">
        <v>9</v>
      </c>
      <c r="F62" s="52">
        <v>7</v>
      </c>
      <c r="G62" s="55">
        <f t="shared" si="2"/>
        <v>29</v>
      </c>
      <c r="H62" s="24"/>
      <c r="I62" s="25">
        <f t="shared" si="3"/>
        <v>0.38666666666666666</v>
      </c>
    </row>
    <row r="63" spans="1:10" x14ac:dyDescent="0.25">
      <c r="A63" s="38" t="s">
        <v>114</v>
      </c>
      <c r="B63" s="52">
        <v>1</v>
      </c>
      <c r="C63" s="52">
        <v>0</v>
      </c>
      <c r="D63" s="52">
        <v>3</v>
      </c>
      <c r="E63" s="52">
        <v>3</v>
      </c>
      <c r="F63" s="52">
        <v>4</v>
      </c>
      <c r="G63" s="55">
        <f t="shared" si="2"/>
        <v>11</v>
      </c>
      <c r="H63" s="24"/>
      <c r="I63" s="25">
        <f t="shared" si="3"/>
        <v>0.14666666666666667</v>
      </c>
    </row>
    <row r="64" spans="1:10" ht="31.5" x14ac:dyDescent="0.25">
      <c r="A64" s="58" t="s">
        <v>33</v>
      </c>
    </row>
    <row r="65" spans="1:10" ht="15.75" x14ac:dyDescent="0.25">
      <c r="A65" s="59"/>
      <c r="B65" s="9">
        <v>1</v>
      </c>
      <c r="C65" s="9">
        <v>2</v>
      </c>
      <c r="D65" s="9">
        <v>3</v>
      </c>
      <c r="E65" s="9">
        <v>4</v>
      </c>
      <c r="F65" s="9">
        <v>5</v>
      </c>
      <c r="G65" s="55" t="s">
        <v>26</v>
      </c>
      <c r="H65" s="24" t="s">
        <v>27</v>
      </c>
      <c r="I65" s="24" t="s">
        <v>28</v>
      </c>
    </row>
    <row r="66" spans="1:10" x14ac:dyDescent="0.25">
      <c r="A66" s="75" t="s">
        <v>95</v>
      </c>
      <c r="B66" s="24">
        <v>2</v>
      </c>
      <c r="C66" s="24">
        <v>5</v>
      </c>
      <c r="D66" s="24">
        <v>6</v>
      </c>
      <c r="E66" s="24">
        <v>0</v>
      </c>
      <c r="F66" s="24">
        <v>13</v>
      </c>
      <c r="G66" s="55">
        <f t="shared" ref="G66:G94" si="4">SUM(B66:F66)</f>
        <v>26</v>
      </c>
      <c r="H66" s="24"/>
      <c r="I66" s="25">
        <f t="shared" ref="I66:I94" si="5">G66/MAX($G$67:$G$91)</f>
        <v>0.52</v>
      </c>
    </row>
    <row r="67" spans="1:10" x14ac:dyDescent="0.25">
      <c r="A67" s="75" t="s">
        <v>87</v>
      </c>
      <c r="B67" s="49">
        <v>0</v>
      </c>
      <c r="C67" s="49">
        <v>0</v>
      </c>
      <c r="D67" s="49">
        <v>0</v>
      </c>
      <c r="E67" s="49">
        <v>0</v>
      </c>
      <c r="F67" s="49">
        <v>5</v>
      </c>
      <c r="G67" s="55">
        <f t="shared" si="4"/>
        <v>5</v>
      </c>
      <c r="H67" s="24"/>
      <c r="I67" s="25">
        <f t="shared" si="5"/>
        <v>0.1</v>
      </c>
    </row>
    <row r="68" spans="1:10" x14ac:dyDescent="0.25">
      <c r="A68" s="75" t="s">
        <v>73</v>
      </c>
      <c r="B68" s="49">
        <v>0</v>
      </c>
      <c r="C68" s="49">
        <v>3</v>
      </c>
      <c r="D68" s="49">
        <v>5</v>
      </c>
      <c r="E68" s="49">
        <v>5</v>
      </c>
      <c r="F68" s="49">
        <v>0</v>
      </c>
      <c r="G68" s="55">
        <f t="shared" si="4"/>
        <v>13</v>
      </c>
      <c r="H68" s="24"/>
      <c r="I68" s="25">
        <f t="shared" si="5"/>
        <v>0.26</v>
      </c>
    </row>
    <row r="69" spans="1:10" x14ac:dyDescent="0.25">
      <c r="A69" s="75" t="s">
        <v>100</v>
      </c>
      <c r="B69" s="49">
        <v>0</v>
      </c>
      <c r="C69" s="49">
        <v>0</v>
      </c>
      <c r="D69" s="49">
        <v>0</v>
      </c>
      <c r="E69" s="49">
        <v>1</v>
      </c>
      <c r="F69" s="49">
        <v>5</v>
      </c>
      <c r="G69" s="55">
        <f t="shared" si="4"/>
        <v>6</v>
      </c>
      <c r="H69" s="24"/>
      <c r="I69" s="25">
        <f t="shared" si="5"/>
        <v>0.12</v>
      </c>
    </row>
    <row r="70" spans="1:10" x14ac:dyDescent="0.25">
      <c r="A70" s="75" t="s">
        <v>72</v>
      </c>
      <c r="B70" s="52">
        <v>9</v>
      </c>
      <c r="C70" s="52">
        <v>12</v>
      </c>
      <c r="D70" s="52">
        <v>8</v>
      </c>
      <c r="E70" s="52">
        <v>10</v>
      </c>
      <c r="F70" s="52">
        <v>10</v>
      </c>
      <c r="G70" s="55">
        <f t="shared" si="4"/>
        <v>49</v>
      </c>
      <c r="H70" s="24"/>
      <c r="I70" s="25">
        <f t="shared" si="5"/>
        <v>0.98</v>
      </c>
      <c r="J70">
        <v>1</v>
      </c>
    </row>
    <row r="71" spans="1:10" x14ac:dyDescent="0.25">
      <c r="A71" s="75" t="s">
        <v>60</v>
      </c>
      <c r="B71" s="52">
        <v>7</v>
      </c>
      <c r="C71" s="52">
        <v>5</v>
      </c>
      <c r="D71" s="52">
        <v>5</v>
      </c>
      <c r="E71" s="52">
        <v>7</v>
      </c>
      <c r="F71" s="52">
        <v>3</v>
      </c>
      <c r="G71" s="55">
        <f t="shared" si="4"/>
        <v>27</v>
      </c>
      <c r="H71" s="24"/>
      <c r="I71" s="25">
        <f t="shared" si="5"/>
        <v>0.54</v>
      </c>
    </row>
    <row r="72" spans="1:10" x14ac:dyDescent="0.25">
      <c r="A72" s="75" t="s">
        <v>71</v>
      </c>
      <c r="B72" s="52">
        <v>11</v>
      </c>
      <c r="C72" s="52">
        <v>2</v>
      </c>
      <c r="D72" s="52">
        <v>3</v>
      </c>
      <c r="E72" s="52">
        <v>5</v>
      </c>
      <c r="F72" s="52">
        <v>11</v>
      </c>
      <c r="G72" s="55">
        <f t="shared" si="4"/>
        <v>32</v>
      </c>
      <c r="H72" s="24"/>
      <c r="I72" s="25">
        <f t="shared" si="5"/>
        <v>0.64</v>
      </c>
    </row>
    <row r="73" spans="1:10" x14ac:dyDescent="0.25">
      <c r="A73" s="75" t="s">
        <v>52</v>
      </c>
      <c r="B73" s="52">
        <v>5</v>
      </c>
      <c r="C73" s="52">
        <v>7</v>
      </c>
      <c r="D73" s="52">
        <v>7</v>
      </c>
      <c r="E73" s="52">
        <v>11</v>
      </c>
      <c r="F73" s="52">
        <v>4</v>
      </c>
      <c r="G73" s="55">
        <f t="shared" si="4"/>
        <v>34</v>
      </c>
      <c r="H73" s="24"/>
      <c r="I73" s="25">
        <f t="shared" si="5"/>
        <v>0.68</v>
      </c>
    </row>
    <row r="74" spans="1:10" x14ac:dyDescent="0.25">
      <c r="A74" s="75" t="s">
        <v>97</v>
      </c>
      <c r="B74" s="52">
        <v>2</v>
      </c>
      <c r="C74" s="52">
        <v>7</v>
      </c>
      <c r="D74" s="52">
        <v>3</v>
      </c>
      <c r="E74" s="52">
        <v>0</v>
      </c>
      <c r="F74" s="52">
        <v>4</v>
      </c>
      <c r="G74" s="55">
        <f t="shared" si="4"/>
        <v>16</v>
      </c>
      <c r="H74" s="24"/>
      <c r="I74" s="25">
        <f t="shared" si="5"/>
        <v>0.32</v>
      </c>
    </row>
    <row r="75" spans="1:10" x14ac:dyDescent="0.25">
      <c r="A75" s="75" t="s">
        <v>103</v>
      </c>
      <c r="B75" s="52">
        <v>1</v>
      </c>
      <c r="C75" s="52">
        <v>5</v>
      </c>
      <c r="D75" s="52">
        <v>0</v>
      </c>
      <c r="E75" s="52">
        <v>0</v>
      </c>
      <c r="F75" s="52">
        <v>0</v>
      </c>
      <c r="G75" s="55">
        <f t="shared" si="4"/>
        <v>6</v>
      </c>
      <c r="H75" s="24"/>
      <c r="I75" s="25">
        <f t="shared" si="5"/>
        <v>0.12</v>
      </c>
    </row>
    <row r="76" spans="1:10" x14ac:dyDescent="0.25">
      <c r="A76" s="75" t="s">
        <v>98</v>
      </c>
      <c r="B76" s="52">
        <v>14</v>
      </c>
      <c r="C76" s="52">
        <v>5</v>
      </c>
      <c r="D76" s="52">
        <v>9</v>
      </c>
      <c r="E76" s="52">
        <v>11</v>
      </c>
      <c r="F76" s="52">
        <v>7</v>
      </c>
      <c r="G76" s="55">
        <f t="shared" si="4"/>
        <v>46</v>
      </c>
      <c r="H76" s="24"/>
      <c r="I76" s="25">
        <f t="shared" si="5"/>
        <v>0.92</v>
      </c>
      <c r="J76">
        <v>3</v>
      </c>
    </row>
    <row r="77" spans="1:10" x14ac:dyDescent="0.25">
      <c r="A77" s="75" t="s">
        <v>109</v>
      </c>
      <c r="B77" s="52">
        <v>8</v>
      </c>
      <c r="C77" s="52">
        <v>0</v>
      </c>
      <c r="D77" s="52">
        <v>2</v>
      </c>
      <c r="E77" s="52">
        <v>7</v>
      </c>
      <c r="F77" s="52">
        <v>4</v>
      </c>
      <c r="G77" s="55">
        <f t="shared" si="4"/>
        <v>21</v>
      </c>
      <c r="H77" s="24"/>
      <c r="I77" s="25">
        <f t="shared" si="5"/>
        <v>0.42</v>
      </c>
    </row>
    <row r="78" spans="1:10" x14ac:dyDescent="0.25">
      <c r="A78" s="75" t="s">
        <v>66</v>
      </c>
      <c r="B78" s="52">
        <v>12</v>
      </c>
      <c r="C78" s="52">
        <v>10</v>
      </c>
      <c r="D78" s="52">
        <v>13</v>
      </c>
      <c r="E78" s="52">
        <v>6</v>
      </c>
      <c r="F78" s="52">
        <v>9</v>
      </c>
      <c r="G78" s="55">
        <f t="shared" si="4"/>
        <v>50</v>
      </c>
      <c r="H78" s="24"/>
      <c r="I78" s="25">
        <f t="shared" si="5"/>
        <v>1</v>
      </c>
    </row>
    <row r="79" spans="1:10" x14ac:dyDescent="0.25">
      <c r="A79" s="75" t="s">
        <v>88</v>
      </c>
      <c r="B79" s="52">
        <v>8</v>
      </c>
      <c r="C79" s="52">
        <v>10</v>
      </c>
      <c r="D79" s="52">
        <v>7</v>
      </c>
      <c r="E79" s="52">
        <v>5</v>
      </c>
      <c r="F79" s="52">
        <v>9</v>
      </c>
      <c r="G79" s="55">
        <f t="shared" si="4"/>
        <v>39</v>
      </c>
      <c r="H79" s="24"/>
      <c r="I79" s="25">
        <f t="shared" si="5"/>
        <v>0.78</v>
      </c>
    </row>
    <row r="80" spans="1:10" x14ac:dyDescent="0.25">
      <c r="A80" s="75" t="s">
        <v>48</v>
      </c>
      <c r="B80" s="52">
        <v>6</v>
      </c>
      <c r="C80" s="52">
        <v>5</v>
      </c>
      <c r="D80" s="52">
        <v>4</v>
      </c>
      <c r="E80" s="52">
        <v>2</v>
      </c>
      <c r="F80" s="52">
        <v>7</v>
      </c>
      <c r="G80" s="55">
        <f t="shared" si="4"/>
        <v>24</v>
      </c>
      <c r="H80" s="24"/>
      <c r="I80" s="25">
        <f t="shared" si="5"/>
        <v>0.48</v>
      </c>
    </row>
    <row r="81" spans="1:10" x14ac:dyDescent="0.25">
      <c r="A81" s="75" t="s">
        <v>50</v>
      </c>
      <c r="B81" s="52">
        <v>6</v>
      </c>
      <c r="C81" s="52">
        <v>12</v>
      </c>
      <c r="D81" s="52">
        <v>9</v>
      </c>
      <c r="E81" s="52">
        <v>3</v>
      </c>
      <c r="F81" s="52">
        <v>9</v>
      </c>
      <c r="G81" s="55">
        <f t="shared" si="4"/>
        <v>39</v>
      </c>
      <c r="H81" s="24"/>
      <c r="I81" s="25">
        <f t="shared" si="5"/>
        <v>0.78</v>
      </c>
    </row>
    <row r="82" spans="1:10" x14ac:dyDescent="0.25">
      <c r="A82" s="75" t="s">
        <v>47</v>
      </c>
      <c r="B82" s="52">
        <v>7</v>
      </c>
      <c r="C82" s="52">
        <v>5</v>
      </c>
      <c r="D82" s="52">
        <v>12</v>
      </c>
      <c r="E82" s="52">
        <v>6</v>
      </c>
      <c r="F82" s="52">
        <v>8</v>
      </c>
      <c r="G82" s="55">
        <f t="shared" si="4"/>
        <v>38</v>
      </c>
      <c r="H82" s="24"/>
      <c r="I82" s="25">
        <f t="shared" si="5"/>
        <v>0.76</v>
      </c>
    </row>
    <row r="83" spans="1:10" x14ac:dyDescent="0.25">
      <c r="A83" s="75" t="s">
        <v>64</v>
      </c>
      <c r="B83" s="52">
        <v>2</v>
      </c>
      <c r="C83" s="52">
        <v>9</v>
      </c>
      <c r="D83" s="52">
        <v>2</v>
      </c>
      <c r="E83" s="52">
        <v>11</v>
      </c>
      <c r="F83" s="52">
        <v>3</v>
      </c>
      <c r="G83" s="55">
        <f t="shared" si="4"/>
        <v>27</v>
      </c>
      <c r="H83" s="24"/>
      <c r="I83" s="25">
        <f t="shared" si="5"/>
        <v>0.54</v>
      </c>
    </row>
    <row r="84" spans="1:10" x14ac:dyDescent="0.25">
      <c r="A84" s="75" t="s">
        <v>46</v>
      </c>
      <c r="B84" s="52">
        <v>2</v>
      </c>
      <c r="C84" s="52">
        <v>0</v>
      </c>
      <c r="D84" s="52">
        <v>11</v>
      </c>
      <c r="E84" s="52">
        <v>9</v>
      </c>
      <c r="F84" s="52">
        <v>8</v>
      </c>
      <c r="G84" s="55">
        <f t="shared" si="4"/>
        <v>30</v>
      </c>
      <c r="H84" s="24"/>
      <c r="I84" s="25">
        <f t="shared" si="5"/>
        <v>0.6</v>
      </c>
    </row>
    <row r="85" spans="1:10" ht="14.45" customHeight="1" x14ac:dyDescent="0.25">
      <c r="A85" s="75" t="s">
        <v>110</v>
      </c>
      <c r="B85" s="52">
        <v>0</v>
      </c>
      <c r="C85" s="52">
        <v>0</v>
      </c>
      <c r="D85" s="52">
        <v>3</v>
      </c>
      <c r="E85" s="52">
        <v>3</v>
      </c>
      <c r="F85" s="52">
        <v>0</v>
      </c>
      <c r="G85" s="55">
        <f t="shared" si="4"/>
        <v>6</v>
      </c>
      <c r="H85" s="24"/>
      <c r="I85" s="25">
        <f t="shared" si="5"/>
        <v>0.12</v>
      </c>
    </row>
    <row r="86" spans="1:10" x14ac:dyDescent="0.25">
      <c r="A86" s="75" t="s">
        <v>51</v>
      </c>
      <c r="B86" s="52">
        <v>7</v>
      </c>
      <c r="C86" s="52">
        <v>11</v>
      </c>
      <c r="D86" s="52">
        <v>9</v>
      </c>
      <c r="E86" s="52">
        <v>10</v>
      </c>
      <c r="F86" s="52">
        <v>10</v>
      </c>
      <c r="G86" s="55">
        <f t="shared" si="4"/>
        <v>47</v>
      </c>
      <c r="H86" s="24"/>
      <c r="I86" s="25">
        <f t="shared" si="5"/>
        <v>0.94</v>
      </c>
      <c r="J86">
        <v>2</v>
      </c>
    </row>
    <row r="87" spans="1:10" x14ac:dyDescent="0.25">
      <c r="A87" s="75" t="s">
        <v>92</v>
      </c>
      <c r="B87" s="52">
        <v>2</v>
      </c>
      <c r="C87" s="52">
        <v>1</v>
      </c>
      <c r="D87" s="52">
        <v>4</v>
      </c>
      <c r="E87" s="52">
        <v>11</v>
      </c>
      <c r="F87" s="52">
        <v>5</v>
      </c>
      <c r="G87" s="55">
        <f t="shared" si="4"/>
        <v>23</v>
      </c>
      <c r="H87" s="24"/>
      <c r="I87" s="25">
        <f t="shared" si="5"/>
        <v>0.46</v>
      </c>
    </row>
    <row r="88" spans="1:10" x14ac:dyDescent="0.25">
      <c r="A88" s="75" t="s">
        <v>102</v>
      </c>
      <c r="B88" s="52">
        <v>5</v>
      </c>
      <c r="C88" s="52">
        <v>4</v>
      </c>
      <c r="D88" s="52">
        <v>5</v>
      </c>
      <c r="E88" s="52">
        <v>9</v>
      </c>
      <c r="F88" s="52">
        <v>2</v>
      </c>
      <c r="G88" s="55">
        <f t="shared" si="4"/>
        <v>25</v>
      </c>
      <c r="H88" s="24"/>
      <c r="I88" s="25">
        <f t="shared" si="5"/>
        <v>0.5</v>
      </c>
    </row>
    <row r="89" spans="1:10" x14ac:dyDescent="0.25">
      <c r="A89" s="75" t="s">
        <v>61</v>
      </c>
      <c r="B89" s="52">
        <v>0</v>
      </c>
      <c r="C89" s="52">
        <v>0</v>
      </c>
      <c r="D89" s="52">
        <v>3</v>
      </c>
      <c r="E89" s="52">
        <v>1</v>
      </c>
      <c r="F89" s="52">
        <v>3</v>
      </c>
      <c r="G89" s="55">
        <f t="shared" si="4"/>
        <v>7</v>
      </c>
      <c r="H89" s="24"/>
      <c r="I89" s="25">
        <f t="shared" si="5"/>
        <v>0.14000000000000001</v>
      </c>
    </row>
    <row r="90" spans="1:10" x14ac:dyDescent="0.25">
      <c r="A90" s="75" t="s">
        <v>58</v>
      </c>
      <c r="B90" s="52">
        <v>8</v>
      </c>
      <c r="C90" s="52">
        <v>9</v>
      </c>
      <c r="D90" s="52">
        <v>2</v>
      </c>
      <c r="E90" s="52">
        <v>2</v>
      </c>
      <c r="F90" s="52">
        <v>8</v>
      </c>
      <c r="G90" s="56">
        <f t="shared" si="4"/>
        <v>29</v>
      </c>
      <c r="H90" s="24"/>
      <c r="I90" s="25">
        <f t="shared" si="5"/>
        <v>0.57999999999999996</v>
      </c>
    </row>
    <row r="91" spans="1:10" x14ac:dyDescent="0.25">
      <c r="A91" s="75" t="s">
        <v>59</v>
      </c>
      <c r="B91" s="49">
        <v>4</v>
      </c>
      <c r="C91" s="49">
        <v>2</v>
      </c>
      <c r="D91" s="49">
        <v>8</v>
      </c>
      <c r="E91" s="49">
        <v>3</v>
      </c>
      <c r="F91" s="49">
        <v>1</v>
      </c>
      <c r="G91" s="56">
        <f t="shared" si="4"/>
        <v>18</v>
      </c>
      <c r="H91" s="24"/>
      <c r="I91" s="25">
        <f t="shared" si="5"/>
        <v>0.36</v>
      </c>
    </row>
    <row r="92" spans="1:10" x14ac:dyDescent="0.25">
      <c r="A92" s="41" t="s">
        <v>106</v>
      </c>
      <c r="B92" s="24">
        <v>9</v>
      </c>
      <c r="C92" s="24">
        <v>6</v>
      </c>
      <c r="D92" s="24">
        <v>4</v>
      </c>
      <c r="E92" s="24">
        <v>4</v>
      </c>
      <c r="F92" s="24">
        <v>4</v>
      </c>
      <c r="G92" s="56">
        <f t="shared" si="4"/>
        <v>27</v>
      </c>
      <c r="H92" s="24"/>
      <c r="I92" s="25">
        <f t="shared" si="5"/>
        <v>0.54</v>
      </c>
    </row>
    <row r="93" spans="1:10" x14ac:dyDescent="0.25">
      <c r="A93" s="41" t="s">
        <v>107</v>
      </c>
      <c r="B93" s="24">
        <v>2</v>
      </c>
      <c r="C93" s="24">
        <v>0</v>
      </c>
      <c r="D93" s="24">
        <v>10</v>
      </c>
      <c r="E93" s="24">
        <v>6</v>
      </c>
      <c r="F93" s="24">
        <v>5</v>
      </c>
      <c r="G93" s="56">
        <f t="shared" si="4"/>
        <v>23</v>
      </c>
      <c r="H93" s="24"/>
      <c r="I93" s="25">
        <f t="shared" si="5"/>
        <v>0.46</v>
      </c>
    </row>
    <row r="94" spans="1:10" x14ac:dyDescent="0.25">
      <c r="A94" s="38" t="s">
        <v>114</v>
      </c>
      <c r="B94" s="24">
        <v>0</v>
      </c>
      <c r="C94" s="24">
        <v>0</v>
      </c>
      <c r="D94" s="24">
        <v>0</v>
      </c>
      <c r="E94" s="24">
        <v>0</v>
      </c>
      <c r="F94" s="24">
        <v>0</v>
      </c>
      <c r="G94" s="56">
        <f t="shared" si="4"/>
        <v>0</v>
      </c>
      <c r="H94" s="24"/>
      <c r="I94" s="25">
        <f t="shared" si="5"/>
        <v>0</v>
      </c>
    </row>
    <row r="95" spans="1:10" ht="31.5" x14ac:dyDescent="0.25">
      <c r="A95" s="58" t="s">
        <v>62</v>
      </c>
    </row>
    <row r="96" spans="1:10" ht="15.75" x14ac:dyDescent="0.25">
      <c r="A96" s="59"/>
      <c r="B96" s="9">
        <v>1</v>
      </c>
      <c r="C96" s="9">
        <v>2</v>
      </c>
      <c r="D96" s="9">
        <v>3</v>
      </c>
      <c r="E96" s="9">
        <v>4</v>
      </c>
      <c r="F96" s="9">
        <v>5</v>
      </c>
      <c r="G96" s="55" t="s">
        <v>26</v>
      </c>
      <c r="H96" s="24" t="s">
        <v>27</v>
      </c>
      <c r="I96" s="24" t="s">
        <v>28</v>
      </c>
    </row>
    <row r="97" spans="1:10" x14ac:dyDescent="0.25">
      <c r="A97" s="75" t="s">
        <v>95</v>
      </c>
      <c r="B97" s="24">
        <f>B4+B66+B35</f>
        <v>18</v>
      </c>
      <c r="C97" s="24">
        <f>C4+C66+C35</f>
        <v>12</v>
      </c>
      <c r="D97" s="24">
        <f t="shared" ref="D97:F97" si="6">D4+D66+D35</f>
        <v>18</v>
      </c>
      <c r="E97" s="24">
        <f t="shared" si="6"/>
        <v>12</v>
      </c>
      <c r="F97" s="24">
        <f t="shared" si="6"/>
        <v>26</v>
      </c>
      <c r="G97" s="55">
        <f t="shared" ref="G97:G125" si="7">SUM(B97:F97)</f>
        <v>86</v>
      </c>
      <c r="H97" s="30"/>
      <c r="I97" s="25">
        <f>G97/MAX($G$98:$G$125)</f>
        <v>0.45026178010471202</v>
      </c>
    </row>
    <row r="98" spans="1:10" x14ac:dyDescent="0.25">
      <c r="A98" s="75" t="s">
        <v>87</v>
      </c>
      <c r="B98" s="24">
        <f t="shared" ref="B98:F98" si="8">B5+B67+B36</f>
        <v>2</v>
      </c>
      <c r="C98" s="24">
        <f t="shared" si="8"/>
        <v>13</v>
      </c>
      <c r="D98" s="24">
        <f t="shared" si="8"/>
        <v>15</v>
      </c>
      <c r="E98" s="24">
        <f t="shared" si="8"/>
        <v>19</v>
      </c>
      <c r="F98" s="24">
        <f t="shared" si="8"/>
        <v>18</v>
      </c>
      <c r="G98" s="55">
        <f t="shared" si="7"/>
        <v>67</v>
      </c>
      <c r="H98" s="87"/>
      <c r="I98" s="25">
        <f t="shared" ref="I98:I125" si="9">G98/MAX($G$98:$G$125)</f>
        <v>0.35078534031413611</v>
      </c>
    </row>
    <row r="99" spans="1:10" x14ac:dyDescent="0.25">
      <c r="A99" s="75" t="s">
        <v>73</v>
      </c>
      <c r="B99" s="24">
        <f t="shared" ref="B99:F99" si="10">B6+B68+B37</f>
        <v>19</v>
      </c>
      <c r="C99" s="24">
        <f t="shared" si="10"/>
        <v>16</v>
      </c>
      <c r="D99" s="24">
        <f t="shared" si="10"/>
        <v>16</v>
      </c>
      <c r="E99" s="24">
        <f t="shared" si="10"/>
        <v>20</v>
      </c>
      <c r="F99" s="24">
        <f t="shared" si="10"/>
        <v>23</v>
      </c>
      <c r="G99" s="55">
        <f t="shared" si="7"/>
        <v>94</v>
      </c>
      <c r="H99" s="30"/>
      <c r="I99" s="25">
        <f t="shared" si="9"/>
        <v>0.49214659685863876</v>
      </c>
    </row>
    <row r="100" spans="1:10" x14ac:dyDescent="0.25">
      <c r="A100" s="75" t="s">
        <v>100</v>
      </c>
      <c r="B100" s="24">
        <f t="shared" ref="B100:F100" si="11">B7+B69+B38</f>
        <v>10</v>
      </c>
      <c r="C100" s="24">
        <f t="shared" si="11"/>
        <v>20</v>
      </c>
      <c r="D100" s="24">
        <f t="shared" si="11"/>
        <v>14</v>
      </c>
      <c r="E100" s="24">
        <f t="shared" si="11"/>
        <v>8</v>
      </c>
      <c r="F100" s="24">
        <f t="shared" si="11"/>
        <v>18</v>
      </c>
      <c r="G100" s="55">
        <f t="shared" si="7"/>
        <v>70</v>
      </c>
      <c r="H100" s="30"/>
      <c r="I100" s="25">
        <f t="shared" si="9"/>
        <v>0.36649214659685864</v>
      </c>
    </row>
    <row r="101" spans="1:10" x14ac:dyDescent="0.25">
      <c r="A101" s="75" t="s">
        <v>72</v>
      </c>
      <c r="B101" s="24">
        <f t="shared" ref="B101:F101" si="12">B8+B70+B39</f>
        <v>20</v>
      </c>
      <c r="C101" s="24">
        <f t="shared" si="12"/>
        <v>23</v>
      </c>
      <c r="D101" s="24">
        <f t="shared" si="12"/>
        <v>24</v>
      </c>
      <c r="E101" s="24">
        <f t="shared" si="12"/>
        <v>23</v>
      </c>
      <c r="F101" s="24">
        <f t="shared" si="12"/>
        <v>19</v>
      </c>
      <c r="G101" s="55">
        <f t="shared" si="7"/>
        <v>109</v>
      </c>
      <c r="H101" s="30"/>
      <c r="I101" s="25">
        <f t="shared" si="9"/>
        <v>0.5706806282722513</v>
      </c>
    </row>
    <row r="102" spans="1:10" x14ac:dyDescent="0.25">
      <c r="A102" s="75" t="s">
        <v>60</v>
      </c>
      <c r="B102" s="24">
        <f t="shared" ref="B102:F102" si="13">B9+B71+B40</f>
        <v>25</v>
      </c>
      <c r="C102" s="24">
        <f t="shared" si="13"/>
        <v>25</v>
      </c>
      <c r="D102" s="24">
        <f t="shared" si="13"/>
        <v>31</v>
      </c>
      <c r="E102" s="24">
        <f t="shared" si="13"/>
        <v>27</v>
      </c>
      <c r="F102" s="24">
        <f t="shared" si="13"/>
        <v>26</v>
      </c>
      <c r="G102" s="55">
        <f t="shared" si="7"/>
        <v>134</v>
      </c>
      <c r="H102" s="30"/>
      <c r="I102" s="25">
        <f t="shared" si="9"/>
        <v>0.70157068062827221</v>
      </c>
      <c r="J102">
        <v>2</v>
      </c>
    </row>
    <row r="103" spans="1:10" x14ac:dyDescent="0.25">
      <c r="A103" s="75" t="s">
        <v>71</v>
      </c>
      <c r="B103" s="24">
        <f t="shared" ref="B103:F103" si="14">B10+B72+B41</f>
        <v>29</v>
      </c>
      <c r="C103" s="24">
        <f t="shared" si="14"/>
        <v>9</v>
      </c>
      <c r="D103" s="24">
        <f t="shared" si="14"/>
        <v>17</v>
      </c>
      <c r="E103" s="24">
        <f t="shared" si="14"/>
        <v>15</v>
      </c>
      <c r="F103" s="24">
        <f t="shared" si="14"/>
        <v>24</v>
      </c>
      <c r="G103" s="55">
        <f t="shared" si="7"/>
        <v>94</v>
      </c>
      <c r="H103" s="30"/>
      <c r="I103" s="25">
        <f t="shared" si="9"/>
        <v>0.49214659685863876</v>
      </c>
    </row>
    <row r="104" spans="1:10" x14ac:dyDescent="0.25">
      <c r="A104" s="75" t="s">
        <v>52</v>
      </c>
      <c r="B104" s="24">
        <f t="shared" ref="B104:F104" si="15">B11+B73+B42</f>
        <v>21</v>
      </c>
      <c r="C104" s="24">
        <f t="shared" si="15"/>
        <v>23</v>
      </c>
      <c r="D104" s="24">
        <f t="shared" si="15"/>
        <v>25</v>
      </c>
      <c r="E104" s="24">
        <f t="shared" si="15"/>
        <v>28</v>
      </c>
      <c r="F104" s="24">
        <f t="shared" si="15"/>
        <v>17</v>
      </c>
      <c r="G104" s="55">
        <f t="shared" si="7"/>
        <v>114</v>
      </c>
      <c r="H104" s="30"/>
      <c r="I104" s="25">
        <f t="shared" si="9"/>
        <v>0.59685863874345546</v>
      </c>
    </row>
    <row r="105" spans="1:10" x14ac:dyDescent="0.25">
      <c r="A105" s="75" t="s">
        <v>97</v>
      </c>
      <c r="B105" s="24">
        <f t="shared" ref="B105:F105" si="16">B12+B74+B43</f>
        <v>15</v>
      </c>
      <c r="C105" s="24">
        <f t="shared" si="16"/>
        <v>16</v>
      </c>
      <c r="D105" s="24">
        <f t="shared" si="16"/>
        <v>18</v>
      </c>
      <c r="E105" s="24">
        <f t="shared" si="16"/>
        <v>8</v>
      </c>
      <c r="F105" s="24">
        <f t="shared" si="16"/>
        <v>18</v>
      </c>
      <c r="G105" s="55">
        <f t="shared" si="7"/>
        <v>75</v>
      </c>
      <c r="H105" s="30"/>
      <c r="I105" s="25">
        <f t="shared" si="9"/>
        <v>0.39267015706806285</v>
      </c>
    </row>
    <row r="106" spans="1:10" x14ac:dyDescent="0.25">
      <c r="A106" s="75" t="s">
        <v>103</v>
      </c>
      <c r="B106" s="24">
        <f t="shared" ref="B106:F106" si="17">B13+B75+B44</f>
        <v>13</v>
      </c>
      <c r="C106" s="24">
        <f t="shared" si="17"/>
        <v>18</v>
      </c>
      <c r="D106" s="24">
        <f t="shared" si="17"/>
        <v>5</v>
      </c>
      <c r="E106" s="24">
        <f t="shared" si="17"/>
        <v>15</v>
      </c>
      <c r="F106" s="24">
        <f t="shared" si="17"/>
        <v>8</v>
      </c>
      <c r="G106" s="55">
        <f t="shared" si="7"/>
        <v>59</v>
      </c>
      <c r="H106" s="30"/>
      <c r="I106" s="25">
        <f t="shared" si="9"/>
        <v>0.30890052356020942</v>
      </c>
    </row>
    <row r="107" spans="1:10" x14ac:dyDescent="0.25">
      <c r="A107" s="75" t="s">
        <v>98</v>
      </c>
      <c r="B107" s="24">
        <f t="shared" ref="B107:F107" si="18">B14+B76+B45</f>
        <v>31</v>
      </c>
      <c r="C107" s="24">
        <f t="shared" si="18"/>
        <v>18</v>
      </c>
      <c r="D107" s="24">
        <f t="shared" si="18"/>
        <v>18</v>
      </c>
      <c r="E107" s="24">
        <f t="shared" si="18"/>
        <v>29</v>
      </c>
      <c r="F107" s="24">
        <f t="shared" si="18"/>
        <v>23</v>
      </c>
      <c r="G107" s="55">
        <f t="shared" si="7"/>
        <v>119</v>
      </c>
      <c r="H107" s="30"/>
      <c r="I107" s="25">
        <f t="shared" si="9"/>
        <v>0.62303664921465973</v>
      </c>
    </row>
    <row r="108" spans="1:10" x14ac:dyDescent="0.25">
      <c r="A108" s="75" t="s">
        <v>109</v>
      </c>
      <c r="B108" s="24">
        <f t="shared" ref="B108:F108" si="19">B15+B77+B46</f>
        <v>17</v>
      </c>
      <c r="C108" s="24">
        <f t="shared" si="19"/>
        <v>15</v>
      </c>
      <c r="D108" s="24">
        <f t="shared" si="19"/>
        <v>15</v>
      </c>
      <c r="E108" s="24">
        <f t="shared" si="19"/>
        <v>29</v>
      </c>
      <c r="F108" s="24">
        <f t="shared" si="19"/>
        <v>23</v>
      </c>
      <c r="G108" s="55">
        <f t="shared" si="7"/>
        <v>99</v>
      </c>
      <c r="H108" s="30"/>
      <c r="I108" s="25">
        <f t="shared" si="9"/>
        <v>0.51832460732984298</v>
      </c>
    </row>
    <row r="109" spans="1:10" x14ac:dyDescent="0.25">
      <c r="A109" s="75" t="s">
        <v>66</v>
      </c>
      <c r="B109" s="24">
        <f t="shared" ref="B109:F109" si="20">B16+B78+B47</f>
        <v>40</v>
      </c>
      <c r="C109" s="24">
        <f t="shared" si="20"/>
        <v>42</v>
      </c>
      <c r="D109" s="24">
        <f t="shared" si="20"/>
        <v>34</v>
      </c>
      <c r="E109" s="24">
        <f t="shared" si="20"/>
        <v>35</v>
      </c>
      <c r="F109" s="24">
        <f t="shared" si="20"/>
        <v>40</v>
      </c>
      <c r="G109" s="55">
        <f t="shared" si="7"/>
        <v>191</v>
      </c>
      <c r="H109" s="30"/>
      <c r="I109" s="25">
        <f t="shared" si="9"/>
        <v>1</v>
      </c>
    </row>
    <row r="110" spans="1:10" x14ac:dyDescent="0.25">
      <c r="A110" s="75" t="s">
        <v>88</v>
      </c>
      <c r="B110" s="24">
        <f t="shared" ref="B110:F110" si="21">B17+B79+B48</f>
        <v>21</v>
      </c>
      <c r="C110" s="24">
        <f t="shared" si="21"/>
        <v>21</v>
      </c>
      <c r="D110" s="24">
        <f t="shared" si="21"/>
        <v>19</v>
      </c>
      <c r="E110" s="24">
        <f t="shared" si="21"/>
        <v>22</v>
      </c>
      <c r="F110" s="24">
        <f t="shared" si="21"/>
        <v>31</v>
      </c>
      <c r="G110" s="55">
        <f t="shared" si="7"/>
        <v>114</v>
      </c>
      <c r="H110" s="30"/>
      <c r="I110" s="25">
        <f t="shared" si="9"/>
        <v>0.59685863874345546</v>
      </c>
    </row>
    <row r="111" spans="1:10" x14ac:dyDescent="0.25">
      <c r="A111" s="75" t="s">
        <v>48</v>
      </c>
      <c r="B111" s="24">
        <f t="shared" ref="B111:F111" si="22">B18+B80+B49</f>
        <v>19</v>
      </c>
      <c r="C111" s="24">
        <f t="shared" si="22"/>
        <v>11</v>
      </c>
      <c r="D111" s="24">
        <f t="shared" si="22"/>
        <v>12</v>
      </c>
      <c r="E111" s="24">
        <f t="shared" si="22"/>
        <v>13</v>
      </c>
      <c r="F111" s="24">
        <f t="shared" si="22"/>
        <v>23</v>
      </c>
      <c r="G111" s="55">
        <f t="shared" si="7"/>
        <v>78</v>
      </c>
      <c r="H111" s="30"/>
      <c r="I111" s="25">
        <f t="shared" si="9"/>
        <v>0.40837696335078533</v>
      </c>
    </row>
    <row r="112" spans="1:10" x14ac:dyDescent="0.25">
      <c r="A112" s="75" t="s">
        <v>50</v>
      </c>
      <c r="B112" s="24">
        <f t="shared" ref="B112:F112" si="23">B19+B81+B50</f>
        <v>16</v>
      </c>
      <c r="C112" s="24">
        <f t="shared" si="23"/>
        <v>23</v>
      </c>
      <c r="D112" s="24">
        <f t="shared" si="23"/>
        <v>18</v>
      </c>
      <c r="E112" s="24">
        <f t="shared" si="23"/>
        <v>12</v>
      </c>
      <c r="F112" s="24">
        <f t="shared" si="23"/>
        <v>20</v>
      </c>
      <c r="G112" s="55">
        <f t="shared" si="7"/>
        <v>89</v>
      </c>
      <c r="H112" s="30"/>
      <c r="I112" s="25">
        <f t="shared" si="9"/>
        <v>0.46596858638743455</v>
      </c>
    </row>
    <row r="113" spans="1:10" x14ac:dyDescent="0.25">
      <c r="A113" s="75" t="s">
        <v>47</v>
      </c>
      <c r="B113" s="24">
        <f t="shared" ref="B113:F113" si="24">B20+B82+B51</f>
        <v>20</v>
      </c>
      <c r="C113" s="24">
        <f t="shared" si="24"/>
        <v>24</v>
      </c>
      <c r="D113" s="24">
        <f t="shared" si="24"/>
        <v>28</v>
      </c>
      <c r="E113" s="24">
        <f t="shared" si="24"/>
        <v>31</v>
      </c>
      <c r="F113" s="24">
        <f t="shared" si="24"/>
        <v>24</v>
      </c>
      <c r="G113" s="55">
        <f t="shared" si="7"/>
        <v>127</v>
      </c>
      <c r="H113" s="88"/>
      <c r="I113" s="25">
        <f t="shared" si="9"/>
        <v>0.66492146596858637</v>
      </c>
      <c r="J113">
        <v>3</v>
      </c>
    </row>
    <row r="114" spans="1:10" x14ac:dyDescent="0.25">
      <c r="A114" s="75" t="s">
        <v>64</v>
      </c>
      <c r="B114" s="24">
        <f t="shared" ref="B114:F114" si="25">B21+B83+B52</f>
        <v>17</v>
      </c>
      <c r="C114" s="24">
        <f t="shared" si="25"/>
        <v>22</v>
      </c>
      <c r="D114" s="24">
        <f t="shared" si="25"/>
        <v>19</v>
      </c>
      <c r="E114" s="24">
        <f t="shared" si="25"/>
        <v>26</v>
      </c>
      <c r="F114" s="24">
        <f t="shared" si="25"/>
        <v>23</v>
      </c>
      <c r="G114" s="55">
        <f t="shared" si="7"/>
        <v>107</v>
      </c>
      <c r="H114" s="30"/>
      <c r="I114" s="25">
        <f t="shared" si="9"/>
        <v>0.56020942408376961</v>
      </c>
    </row>
    <row r="115" spans="1:10" x14ac:dyDescent="0.25">
      <c r="A115" s="75" t="s">
        <v>46</v>
      </c>
      <c r="B115" s="24">
        <f t="shared" ref="B115:F115" si="26">B22+B84+B53</f>
        <v>19</v>
      </c>
      <c r="C115" s="24">
        <f t="shared" si="26"/>
        <v>16</v>
      </c>
      <c r="D115" s="24">
        <f t="shared" si="26"/>
        <v>33</v>
      </c>
      <c r="E115" s="24">
        <f t="shared" si="26"/>
        <v>27</v>
      </c>
      <c r="F115" s="24">
        <f t="shared" si="26"/>
        <v>30</v>
      </c>
      <c r="G115" s="55">
        <f t="shared" si="7"/>
        <v>125</v>
      </c>
      <c r="H115" s="30"/>
      <c r="I115" s="25">
        <f t="shared" si="9"/>
        <v>0.65445026178010468</v>
      </c>
    </row>
    <row r="116" spans="1:10" x14ac:dyDescent="0.25">
      <c r="A116" s="75" t="s">
        <v>110</v>
      </c>
      <c r="B116" s="24">
        <f t="shared" ref="B116:F116" si="27">B23+B85+B54</f>
        <v>15</v>
      </c>
      <c r="C116" s="24">
        <f t="shared" si="27"/>
        <v>8</v>
      </c>
      <c r="D116" s="24">
        <f t="shared" si="27"/>
        <v>13</v>
      </c>
      <c r="E116" s="24">
        <f t="shared" si="27"/>
        <v>15</v>
      </c>
      <c r="F116" s="24">
        <f t="shared" si="27"/>
        <v>6</v>
      </c>
      <c r="G116" s="55">
        <f t="shared" si="7"/>
        <v>57</v>
      </c>
      <c r="H116" s="30"/>
      <c r="I116" s="25">
        <f t="shared" si="9"/>
        <v>0.29842931937172773</v>
      </c>
    </row>
    <row r="117" spans="1:10" x14ac:dyDescent="0.25">
      <c r="A117" s="75" t="s">
        <v>51</v>
      </c>
      <c r="B117" s="24">
        <f t="shared" ref="B117:F117" si="28">B24+B86+B55</f>
        <v>30</v>
      </c>
      <c r="C117" s="24">
        <f t="shared" si="28"/>
        <v>38</v>
      </c>
      <c r="D117" s="24">
        <f t="shared" si="28"/>
        <v>22</v>
      </c>
      <c r="E117" s="24">
        <f t="shared" si="28"/>
        <v>23</v>
      </c>
      <c r="F117" s="24">
        <f t="shared" si="28"/>
        <v>23</v>
      </c>
      <c r="G117" s="55">
        <f t="shared" si="7"/>
        <v>136</v>
      </c>
      <c r="H117" s="24"/>
      <c r="I117" s="25">
        <f t="shared" si="9"/>
        <v>0.7120418848167539</v>
      </c>
      <c r="J117">
        <v>1</v>
      </c>
    </row>
    <row r="118" spans="1:10" x14ac:dyDescent="0.25">
      <c r="A118" s="75" t="s">
        <v>92</v>
      </c>
      <c r="B118" s="24">
        <f t="shared" ref="B118:F118" si="29">B25+B87+B56</f>
        <v>25</v>
      </c>
      <c r="C118" s="24">
        <f t="shared" si="29"/>
        <v>22</v>
      </c>
      <c r="D118" s="24">
        <f t="shared" si="29"/>
        <v>18</v>
      </c>
      <c r="E118" s="24">
        <f t="shared" si="29"/>
        <v>26</v>
      </c>
      <c r="F118" s="24">
        <f t="shared" si="29"/>
        <v>20</v>
      </c>
      <c r="G118" s="55">
        <f t="shared" si="7"/>
        <v>111</v>
      </c>
      <c r="H118" s="24"/>
      <c r="I118" s="25">
        <f t="shared" si="9"/>
        <v>0.58115183246073299</v>
      </c>
    </row>
    <row r="119" spans="1:10" x14ac:dyDescent="0.25">
      <c r="A119" s="75" t="s">
        <v>102</v>
      </c>
      <c r="B119" s="24">
        <f t="shared" ref="B119:F119" si="30">B26+B88+B57</f>
        <v>20</v>
      </c>
      <c r="C119" s="24">
        <f t="shared" si="30"/>
        <v>15</v>
      </c>
      <c r="D119" s="24">
        <f t="shared" si="30"/>
        <v>16</v>
      </c>
      <c r="E119" s="24">
        <f t="shared" si="30"/>
        <v>23</v>
      </c>
      <c r="F119" s="24">
        <f t="shared" si="30"/>
        <v>14</v>
      </c>
      <c r="G119" s="55">
        <f t="shared" si="7"/>
        <v>88</v>
      </c>
      <c r="H119" s="24"/>
      <c r="I119" s="25">
        <f t="shared" si="9"/>
        <v>0.4607329842931937</v>
      </c>
    </row>
    <row r="120" spans="1:10" x14ac:dyDescent="0.25">
      <c r="A120" s="75" t="s">
        <v>61</v>
      </c>
      <c r="B120" s="24">
        <f t="shared" ref="B120:F120" si="31">B27+B89+B58</f>
        <v>11</v>
      </c>
      <c r="C120" s="24">
        <f t="shared" si="31"/>
        <v>12</v>
      </c>
      <c r="D120" s="24">
        <f t="shared" si="31"/>
        <v>10</v>
      </c>
      <c r="E120" s="24">
        <f t="shared" si="31"/>
        <v>9</v>
      </c>
      <c r="F120" s="24">
        <f t="shared" si="31"/>
        <v>13</v>
      </c>
      <c r="G120" s="55">
        <f t="shared" si="7"/>
        <v>55</v>
      </c>
      <c r="H120" s="24"/>
      <c r="I120" s="25">
        <f t="shared" si="9"/>
        <v>0.2879581151832461</v>
      </c>
    </row>
    <row r="121" spans="1:10" x14ac:dyDescent="0.25">
      <c r="A121" s="75" t="s">
        <v>58</v>
      </c>
      <c r="B121" s="24">
        <f t="shared" ref="B121:F121" si="32">B28+B90+B59</f>
        <v>20</v>
      </c>
      <c r="C121" s="24">
        <f t="shared" si="32"/>
        <v>24</v>
      </c>
      <c r="D121" s="24">
        <f t="shared" si="32"/>
        <v>18</v>
      </c>
      <c r="E121" s="24">
        <f t="shared" si="32"/>
        <v>18</v>
      </c>
      <c r="F121" s="24">
        <f t="shared" si="32"/>
        <v>22</v>
      </c>
      <c r="G121" s="55">
        <f t="shared" si="7"/>
        <v>102</v>
      </c>
      <c r="H121" s="24"/>
      <c r="I121" s="25">
        <f t="shared" si="9"/>
        <v>0.53403141361256545</v>
      </c>
    </row>
    <row r="122" spans="1:10" x14ac:dyDescent="0.25">
      <c r="A122" s="75" t="s">
        <v>59</v>
      </c>
      <c r="B122" s="24">
        <f t="shared" ref="B122:F122" si="33">B29+B91+B60</f>
        <v>12</v>
      </c>
      <c r="C122" s="24">
        <f t="shared" si="33"/>
        <v>12</v>
      </c>
      <c r="D122" s="24">
        <f t="shared" si="33"/>
        <v>13</v>
      </c>
      <c r="E122" s="24">
        <f t="shared" si="33"/>
        <v>14</v>
      </c>
      <c r="F122" s="24">
        <f t="shared" si="33"/>
        <v>16</v>
      </c>
      <c r="G122" s="56">
        <f t="shared" si="7"/>
        <v>67</v>
      </c>
      <c r="H122" s="24"/>
      <c r="I122" s="25">
        <f t="shared" si="9"/>
        <v>0.35078534031413611</v>
      </c>
    </row>
    <row r="123" spans="1:10" x14ac:dyDescent="0.25">
      <c r="A123" s="41" t="s">
        <v>106</v>
      </c>
      <c r="B123" s="24">
        <f t="shared" ref="B123:F123" si="34">B30+B92+B61</f>
        <v>12</v>
      </c>
      <c r="C123" s="24">
        <f t="shared" si="34"/>
        <v>14</v>
      </c>
      <c r="D123" s="24">
        <f t="shared" si="34"/>
        <v>4</v>
      </c>
      <c r="E123" s="24">
        <f t="shared" si="34"/>
        <v>12</v>
      </c>
      <c r="F123" s="24">
        <f t="shared" si="34"/>
        <v>7</v>
      </c>
      <c r="G123" s="56">
        <f t="shared" si="7"/>
        <v>49</v>
      </c>
      <c r="H123" s="24"/>
      <c r="I123" s="25">
        <f t="shared" si="9"/>
        <v>0.25654450261780104</v>
      </c>
    </row>
    <row r="124" spans="1:10" x14ac:dyDescent="0.25">
      <c r="A124" s="41" t="s">
        <v>107</v>
      </c>
      <c r="B124" s="24">
        <f t="shared" ref="B124:F124" si="35">B31+B93+B62</f>
        <v>23</v>
      </c>
      <c r="C124" s="24">
        <f t="shared" si="35"/>
        <v>15</v>
      </c>
      <c r="D124" s="24">
        <f t="shared" si="35"/>
        <v>24</v>
      </c>
      <c r="E124" s="24">
        <f t="shared" si="35"/>
        <v>25</v>
      </c>
      <c r="F124" s="24">
        <f t="shared" si="35"/>
        <v>21</v>
      </c>
      <c r="G124" s="56">
        <f t="shared" si="7"/>
        <v>108</v>
      </c>
      <c r="H124" s="24"/>
      <c r="I124" s="25">
        <f t="shared" si="9"/>
        <v>0.56544502617801051</v>
      </c>
    </row>
    <row r="125" spans="1:10" x14ac:dyDescent="0.25">
      <c r="A125" s="38" t="s">
        <v>114</v>
      </c>
      <c r="B125" s="24">
        <f t="shared" ref="B125:F125" si="36">B32+B94+B63</f>
        <v>9</v>
      </c>
      <c r="C125" s="24">
        <f t="shared" si="36"/>
        <v>3</v>
      </c>
      <c r="D125" s="24">
        <f t="shared" si="36"/>
        <v>4</v>
      </c>
      <c r="E125" s="24">
        <f t="shared" si="36"/>
        <v>4</v>
      </c>
      <c r="F125" s="24">
        <f t="shared" si="36"/>
        <v>10</v>
      </c>
      <c r="G125" s="56">
        <f t="shared" si="7"/>
        <v>30</v>
      </c>
      <c r="H125" s="24"/>
      <c r="I125" s="25">
        <f t="shared" si="9"/>
        <v>0.15706806282722513</v>
      </c>
    </row>
  </sheetData>
  <mergeCells count="1">
    <mergeCell ref="A2:A3"/>
  </mergeCells>
  <pageMargins left="0.23622047244094488" right="0.23622047244094488" top="0.3543307086614173" bottom="0.3543307086614173" header="0.31496062992125984" footer="0.31496062992125984"/>
  <pageSetup paperSize="9" scale="4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view="pageBreakPreview" topLeftCell="A31" zoomScaleNormal="90" zoomScaleSheetLayoutView="100" workbookViewId="0">
      <selection activeCell="G31" sqref="G1:K1048576"/>
    </sheetView>
  </sheetViews>
  <sheetFormatPr defaultRowHeight="15" x14ac:dyDescent="0.25"/>
  <cols>
    <col min="1" max="1" width="20.7109375" customWidth="1"/>
    <col min="2" max="6" width="5" customWidth="1"/>
    <col min="7" max="7" width="7.140625" bestFit="1" customWidth="1"/>
    <col min="8" max="8" width="10.7109375" customWidth="1"/>
    <col min="9" max="9" width="5.42578125" customWidth="1"/>
  </cols>
  <sheetData>
    <row r="1" spans="1:10" ht="18" customHeight="1" x14ac:dyDescent="0.3">
      <c r="A1" s="12" t="s">
        <v>1</v>
      </c>
    </row>
    <row r="2" spans="1:10" ht="18" customHeight="1" x14ac:dyDescent="0.25">
      <c r="A2" s="149" t="s">
        <v>25</v>
      </c>
    </row>
    <row r="3" spans="1:10" x14ac:dyDescent="0.25">
      <c r="A3" s="149"/>
      <c r="B3" s="54">
        <v>1</v>
      </c>
      <c r="C3" s="9">
        <v>2</v>
      </c>
      <c r="D3" s="54">
        <v>3</v>
      </c>
      <c r="E3" s="9">
        <v>4</v>
      </c>
      <c r="F3" s="54">
        <v>5</v>
      </c>
      <c r="G3" s="24" t="s">
        <v>26</v>
      </c>
      <c r="H3" s="39" t="s">
        <v>28</v>
      </c>
    </row>
    <row r="4" spans="1:10" x14ac:dyDescent="0.25">
      <c r="A4" s="41" t="s">
        <v>49</v>
      </c>
      <c r="B4" s="49">
        <v>6</v>
      </c>
      <c r="C4" s="49">
        <v>4</v>
      </c>
      <c r="D4" s="49">
        <v>5</v>
      </c>
      <c r="E4" s="49">
        <v>5</v>
      </c>
      <c r="F4" s="49">
        <v>9</v>
      </c>
      <c r="G4" s="24">
        <f t="shared" ref="G4:G15" si="0">SUM(B4:F4)</f>
        <v>29</v>
      </c>
      <c r="H4" s="25">
        <f t="shared" ref="H4:H15" si="1">G4/MAX($G$4:$G$15)</f>
        <v>0.55769230769230771</v>
      </c>
      <c r="I4" s="66"/>
    </row>
    <row r="5" spans="1:10" x14ac:dyDescent="0.25">
      <c r="A5" s="41" t="s">
        <v>69</v>
      </c>
      <c r="B5" s="49">
        <v>8</v>
      </c>
      <c r="C5" s="49">
        <v>8</v>
      </c>
      <c r="D5" s="49">
        <v>0</v>
      </c>
      <c r="E5" s="49">
        <v>5</v>
      </c>
      <c r="F5" s="49">
        <v>5</v>
      </c>
      <c r="G5" s="24">
        <f t="shared" si="0"/>
        <v>26</v>
      </c>
      <c r="H5" s="25">
        <f t="shared" si="1"/>
        <v>0.5</v>
      </c>
      <c r="I5" s="24"/>
    </row>
    <row r="6" spans="1:10" x14ac:dyDescent="0.25">
      <c r="A6" s="41" t="s">
        <v>54</v>
      </c>
      <c r="B6" s="49">
        <v>1</v>
      </c>
      <c r="C6" s="49">
        <v>0</v>
      </c>
      <c r="D6" s="49">
        <v>5</v>
      </c>
      <c r="E6" s="49">
        <v>0</v>
      </c>
      <c r="F6" s="49">
        <v>3</v>
      </c>
      <c r="G6" s="24">
        <f t="shared" si="0"/>
        <v>9</v>
      </c>
      <c r="H6" s="25">
        <f t="shared" si="1"/>
        <v>0.17307692307692307</v>
      </c>
      <c r="I6" s="24"/>
    </row>
    <row r="7" spans="1:10" x14ac:dyDescent="0.25">
      <c r="A7" s="41" t="s">
        <v>70</v>
      </c>
      <c r="B7" s="49">
        <v>6</v>
      </c>
      <c r="C7" s="49">
        <v>13</v>
      </c>
      <c r="D7" s="49">
        <v>11</v>
      </c>
      <c r="E7" s="49">
        <v>13</v>
      </c>
      <c r="F7" s="49">
        <v>8</v>
      </c>
      <c r="G7" s="24">
        <f t="shared" si="0"/>
        <v>51</v>
      </c>
      <c r="H7" s="25">
        <f t="shared" si="1"/>
        <v>0.98076923076923073</v>
      </c>
      <c r="I7" s="24"/>
      <c r="J7">
        <v>2</v>
      </c>
    </row>
    <row r="8" spans="1:10" x14ac:dyDescent="0.25">
      <c r="A8" s="41" t="s">
        <v>44</v>
      </c>
      <c r="B8" s="49">
        <v>4</v>
      </c>
      <c r="C8" s="49">
        <v>12</v>
      </c>
      <c r="D8" s="49">
        <v>12</v>
      </c>
      <c r="E8" s="49">
        <v>13</v>
      </c>
      <c r="F8" s="49">
        <v>11</v>
      </c>
      <c r="G8" s="24">
        <f t="shared" si="0"/>
        <v>52</v>
      </c>
      <c r="H8" s="25">
        <f t="shared" si="1"/>
        <v>1</v>
      </c>
      <c r="I8" s="24"/>
      <c r="J8">
        <v>1</v>
      </c>
    </row>
    <row r="9" spans="1:10" x14ac:dyDescent="0.25">
      <c r="A9" s="41" t="s">
        <v>76</v>
      </c>
      <c r="B9" s="49">
        <v>5</v>
      </c>
      <c r="C9" s="49">
        <v>0</v>
      </c>
      <c r="D9" s="49">
        <v>5</v>
      </c>
      <c r="E9" s="49">
        <v>6</v>
      </c>
      <c r="F9" s="49">
        <v>5</v>
      </c>
      <c r="G9" s="24">
        <f t="shared" si="0"/>
        <v>21</v>
      </c>
      <c r="H9" s="25">
        <f t="shared" si="1"/>
        <v>0.40384615384615385</v>
      </c>
      <c r="I9" s="24"/>
    </row>
    <row r="10" spans="1:10" x14ac:dyDescent="0.25">
      <c r="A10" s="41" t="s">
        <v>108</v>
      </c>
      <c r="B10" s="68">
        <v>2</v>
      </c>
      <c r="C10" s="68">
        <v>7</v>
      </c>
      <c r="D10" s="68">
        <v>8</v>
      </c>
      <c r="E10" s="68">
        <v>12</v>
      </c>
      <c r="F10" s="68">
        <v>6</v>
      </c>
      <c r="G10" s="24">
        <f t="shared" si="0"/>
        <v>35</v>
      </c>
      <c r="H10" s="25">
        <f t="shared" si="1"/>
        <v>0.67307692307692313</v>
      </c>
      <c r="I10" s="24"/>
    </row>
    <row r="11" spans="1:10" x14ac:dyDescent="0.25">
      <c r="A11" s="41" t="s">
        <v>101</v>
      </c>
      <c r="B11" s="68">
        <v>6</v>
      </c>
      <c r="C11" s="68">
        <v>7</v>
      </c>
      <c r="D11" s="68">
        <v>2</v>
      </c>
      <c r="E11" s="68">
        <v>3</v>
      </c>
      <c r="F11" s="68">
        <v>12</v>
      </c>
      <c r="G11" s="24">
        <f t="shared" si="0"/>
        <v>30</v>
      </c>
      <c r="H11" s="25">
        <f t="shared" si="1"/>
        <v>0.57692307692307687</v>
      </c>
      <c r="I11" s="24"/>
    </row>
    <row r="12" spans="1:10" x14ac:dyDescent="0.25">
      <c r="A12" s="41" t="s">
        <v>65</v>
      </c>
      <c r="B12" s="68">
        <v>6</v>
      </c>
      <c r="C12" s="68">
        <v>5</v>
      </c>
      <c r="D12" s="68">
        <v>11</v>
      </c>
      <c r="E12" s="68">
        <v>2</v>
      </c>
      <c r="F12" s="68">
        <v>0</v>
      </c>
      <c r="G12" s="24">
        <f t="shared" si="0"/>
        <v>24</v>
      </c>
      <c r="H12" s="25">
        <f t="shared" si="1"/>
        <v>0.46153846153846156</v>
      </c>
      <c r="I12" s="24"/>
    </row>
    <row r="13" spans="1:10" x14ac:dyDescent="0.25">
      <c r="A13" s="41" t="s">
        <v>86</v>
      </c>
      <c r="B13" s="49">
        <v>10</v>
      </c>
      <c r="C13" s="49">
        <v>5</v>
      </c>
      <c r="D13" s="49">
        <v>12</v>
      </c>
      <c r="E13" s="49">
        <v>4</v>
      </c>
      <c r="F13" s="49">
        <v>6</v>
      </c>
      <c r="G13" s="24">
        <f t="shared" si="0"/>
        <v>37</v>
      </c>
      <c r="H13" s="25">
        <f t="shared" si="1"/>
        <v>0.71153846153846156</v>
      </c>
      <c r="I13" s="66"/>
    </row>
    <row r="14" spans="1:10" x14ac:dyDescent="0.25">
      <c r="A14" s="41" t="s">
        <v>90</v>
      </c>
      <c r="B14" s="49">
        <v>9</v>
      </c>
      <c r="C14" s="49">
        <v>9</v>
      </c>
      <c r="D14" s="49">
        <v>6</v>
      </c>
      <c r="E14" s="49">
        <v>6</v>
      </c>
      <c r="F14" s="49">
        <v>12</v>
      </c>
      <c r="G14" s="24">
        <f t="shared" si="0"/>
        <v>42</v>
      </c>
      <c r="H14" s="25">
        <f t="shared" si="1"/>
        <v>0.80769230769230771</v>
      </c>
      <c r="I14" s="24"/>
      <c r="J14">
        <v>3</v>
      </c>
    </row>
    <row r="15" spans="1:10" x14ac:dyDescent="0.25">
      <c r="A15" s="24"/>
      <c r="B15" s="49"/>
      <c r="C15" s="49"/>
      <c r="D15" s="49"/>
      <c r="E15" s="49"/>
      <c r="F15" s="49"/>
      <c r="G15" s="24">
        <f t="shared" si="0"/>
        <v>0</v>
      </c>
      <c r="H15" s="25">
        <f t="shared" si="1"/>
        <v>0</v>
      </c>
      <c r="I15" s="24"/>
    </row>
    <row r="16" spans="1:10" ht="18" customHeight="1" x14ac:dyDescent="0.25">
      <c r="A16" s="149" t="s">
        <v>29</v>
      </c>
    </row>
    <row r="17" spans="1:9" ht="14.45" customHeight="1" x14ac:dyDescent="0.25">
      <c r="A17" s="149"/>
      <c r="B17" s="54">
        <v>1</v>
      </c>
      <c r="C17" s="9">
        <v>2</v>
      </c>
      <c r="D17" s="54">
        <v>3</v>
      </c>
      <c r="E17" s="9">
        <v>4</v>
      </c>
      <c r="F17" s="54">
        <v>5</v>
      </c>
      <c r="G17" s="24" t="s">
        <v>26</v>
      </c>
      <c r="H17" s="24" t="s">
        <v>28</v>
      </c>
    </row>
    <row r="18" spans="1:9" x14ac:dyDescent="0.25">
      <c r="A18" s="41" t="s">
        <v>49</v>
      </c>
      <c r="B18" s="49">
        <v>5</v>
      </c>
      <c r="C18" s="49">
        <v>6</v>
      </c>
      <c r="D18" s="49">
        <v>3</v>
      </c>
      <c r="E18" s="49">
        <v>4</v>
      </c>
      <c r="F18" s="49">
        <v>5</v>
      </c>
      <c r="G18" s="24">
        <f t="shared" ref="G18:G29" si="2">SUM(B18:F18)</f>
        <v>23</v>
      </c>
      <c r="H18" s="25">
        <f>G18/MAX($G$18:$G$29)</f>
        <v>0.53488372093023251</v>
      </c>
      <c r="I18" s="24"/>
    </row>
    <row r="19" spans="1:9" x14ac:dyDescent="0.25">
      <c r="A19" s="41" t="s">
        <v>69</v>
      </c>
      <c r="B19" s="49">
        <v>7</v>
      </c>
      <c r="C19" s="49">
        <v>3</v>
      </c>
      <c r="D19" s="49">
        <v>8</v>
      </c>
      <c r="E19" s="49">
        <v>8</v>
      </c>
      <c r="F19" s="49">
        <v>8</v>
      </c>
      <c r="G19" s="24">
        <f t="shared" si="2"/>
        <v>34</v>
      </c>
      <c r="H19" s="25">
        <f t="shared" ref="H19:H29" si="3">G19/MAX($G$18:$G$29)</f>
        <v>0.79069767441860461</v>
      </c>
      <c r="I19" s="24"/>
    </row>
    <row r="20" spans="1:9" x14ac:dyDescent="0.25">
      <c r="A20" s="41" t="s">
        <v>54</v>
      </c>
      <c r="B20" s="49">
        <v>3</v>
      </c>
      <c r="C20" s="49">
        <v>6</v>
      </c>
      <c r="D20" s="49">
        <v>5</v>
      </c>
      <c r="E20" s="49">
        <v>5</v>
      </c>
      <c r="F20" s="49">
        <v>4</v>
      </c>
      <c r="G20" s="24">
        <f t="shared" si="2"/>
        <v>23</v>
      </c>
      <c r="H20" s="25">
        <f t="shared" si="3"/>
        <v>0.53488372093023251</v>
      </c>
      <c r="I20" s="66"/>
    </row>
    <row r="21" spans="1:9" x14ac:dyDescent="0.25">
      <c r="A21" s="41" t="s">
        <v>70</v>
      </c>
      <c r="B21" s="49">
        <v>4</v>
      </c>
      <c r="C21" s="49">
        <v>0</v>
      </c>
      <c r="D21" s="49">
        <v>8</v>
      </c>
      <c r="E21" s="49">
        <v>4</v>
      </c>
      <c r="F21" s="49">
        <v>4</v>
      </c>
      <c r="G21" s="24">
        <f t="shared" si="2"/>
        <v>20</v>
      </c>
      <c r="H21" s="25">
        <f t="shared" si="3"/>
        <v>0.46511627906976744</v>
      </c>
      <c r="I21" s="66"/>
    </row>
    <row r="22" spans="1:9" x14ac:dyDescent="0.25">
      <c r="A22" s="41" t="s">
        <v>44</v>
      </c>
      <c r="B22" s="49">
        <v>14</v>
      </c>
      <c r="C22" s="49">
        <v>8</v>
      </c>
      <c r="D22" s="49">
        <v>0</v>
      </c>
      <c r="E22" s="49">
        <v>8</v>
      </c>
      <c r="F22" s="49">
        <v>6</v>
      </c>
      <c r="G22" s="24">
        <f t="shared" si="2"/>
        <v>36</v>
      </c>
      <c r="H22" s="25">
        <f t="shared" si="3"/>
        <v>0.83720930232558144</v>
      </c>
      <c r="I22" s="24"/>
    </row>
    <row r="23" spans="1:9" x14ac:dyDescent="0.25">
      <c r="A23" s="41" t="s">
        <v>76</v>
      </c>
      <c r="B23" s="68">
        <v>11</v>
      </c>
      <c r="C23" s="68">
        <v>3</v>
      </c>
      <c r="D23" s="68">
        <v>4</v>
      </c>
      <c r="E23" s="68">
        <v>7</v>
      </c>
      <c r="F23" s="68">
        <v>0</v>
      </c>
      <c r="G23" s="24">
        <f t="shared" si="2"/>
        <v>25</v>
      </c>
      <c r="H23" s="25">
        <f t="shared" si="3"/>
        <v>0.58139534883720934</v>
      </c>
      <c r="I23" s="24"/>
    </row>
    <row r="24" spans="1:9" x14ac:dyDescent="0.25">
      <c r="A24" s="41" t="s">
        <v>108</v>
      </c>
      <c r="B24" s="68">
        <v>10</v>
      </c>
      <c r="C24" s="68">
        <v>5</v>
      </c>
      <c r="D24" s="68">
        <v>2</v>
      </c>
      <c r="E24" s="68">
        <v>4</v>
      </c>
      <c r="F24" s="68">
        <v>8</v>
      </c>
      <c r="G24" s="24">
        <f t="shared" si="2"/>
        <v>29</v>
      </c>
      <c r="H24" s="25">
        <f t="shared" si="3"/>
        <v>0.67441860465116277</v>
      </c>
      <c r="I24" s="24"/>
    </row>
    <row r="25" spans="1:9" x14ac:dyDescent="0.25">
      <c r="A25" s="41" t="s">
        <v>101</v>
      </c>
      <c r="B25" s="68">
        <v>7</v>
      </c>
      <c r="C25" s="68">
        <v>11</v>
      </c>
      <c r="D25" s="68">
        <v>7</v>
      </c>
      <c r="E25" s="68">
        <v>7</v>
      </c>
      <c r="F25" s="68">
        <v>6</v>
      </c>
      <c r="G25" s="24">
        <f t="shared" si="2"/>
        <v>38</v>
      </c>
      <c r="H25" s="25">
        <f t="shared" si="3"/>
        <v>0.88372093023255816</v>
      </c>
      <c r="I25" s="24"/>
    </row>
    <row r="26" spans="1:9" x14ac:dyDescent="0.25">
      <c r="A26" s="41" t="s">
        <v>65</v>
      </c>
      <c r="B26" s="49">
        <v>11</v>
      </c>
      <c r="C26" s="49">
        <v>10</v>
      </c>
      <c r="D26" s="49">
        <v>7</v>
      </c>
      <c r="E26" s="49">
        <v>3</v>
      </c>
      <c r="F26" s="49">
        <v>12</v>
      </c>
      <c r="G26" s="24">
        <f t="shared" si="2"/>
        <v>43</v>
      </c>
      <c r="H26" s="25">
        <f t="shared" si="3"/>
        <v>1</v>
      </c>
      <c r="I26" s="24"/>
    </row>
    <row r="27" spans="1:9" x14ac:dyDescent="0.25">
      <c r="A27" s="41" t="s">
        <v>86</v>
      </c>
      <c r="B27" s="49">
        <v>7</v>
      </c>
      <c r="C27" s="49">
        <v>5</v>
      </c>
      <c r="D27" s="49">
        <v>3</v>
      </c>
      <c r="E27" s="49">
        <v>4</v>
      </c>
      <c r="F27" s="49">
        <v>5</v>
      </c>
      <c r="G27" s="24">
        <f t="shared" si="2"/>
        <v>24</v>
      </c>
      <c r="H27" s="25">
        <f t="shared" si="3"/>
        <v>0.55813953488372092</v>
      </c>
      <c r="I27" s="66"/>
    </row>
    <row r="28" spans="1:9" x14ac:dyDescent="0.25">
      <c r="A28" s="41" t="s">
        <v>90</v>
      </c>
      <c r="B28" s="49">
        <v>5</v>
      </c>
      <c r="C28" s="49">
        <v>4</v>
      </c>
      <c r="D28" s="49">
        <v>5</v>
      </c>
      <c r="E28" s="49">
        <v>8</v>
      </c>
      <c r="F28" s="49">
        <v>3</v>
      </c>
      <c r="G28" s="24">
        <f t="shared" si="2"/>
        <v>25</v>
      </c>
      <c r="H28" s="25">
        <f t="shared" si="3"/>
        <v>0.58139534883720934</v>
      </c>
      <c r="I28" s="24"/>
    </row>
    <row r="29" spans="1:9" x14ac:dyDescent="0.25">
      <c r="A29" s="24"/>
      <c r="B29" s="49"/>
      <c r="C29" s="49"/>
      <c r="D29" s="49"/>
      <c r="E29" s="49"/>
      <c r="F29" s="49"/>
      <c r="G29" s="24">
        <f t="shared" si="2"/>
        <v>0</v>
      </c>
      <c r="H29" s="25">
        <f t="shared" si="3"/>
        <v>0</v>
      </c>
      <c r="I29" s="24"/>
    </row>
    <row r="30" spans="1:9" ht="18" customHeight="1" x14ac:dyDescent="0.25">
      <c r="A30" s="149" t="s">
        <v>30</v>
      </c>
    </row>
    <row r="31" spans="1:9" ht="14.45" customHeight="1" x14ac:dyDescent="0.25">
      <c r="A31" s="149"/>
      <c r="B31" s="54">
        <v>1</v>
      </c>
      <c r="C31" s="9">
        <v>2</v>
      </c>
      <c r="D31" s="54">
        <v>3</v>
      </c>
      <c r="E31" s="9">
        <v>4</v>
      </c>
      <c r="F31" s="54">
        <v>5</v>
      </c>
      <c r="G31" s="24" t="s">
        <v>26</v>
      </c>
      <c r="H31" s="24" t="s">
        <v>28</v>
      </c>
    </row>
    <row r="32" spans="1:9" x14ac:dyDescent="0.25">
      <c r="A32" s="41" t="s">
        <v>49</v>
      </c>
      <c r="B32" s="49">
        <v>12</v>
      </c>
      <c r="C32" s="49">
        <v>5</v>
      </c>
      <c r="D32" s="49">
        <v>7</v>
      </c>
      <c r="E32" s="49">
        <v>8</v>
      </c>
      <c r="F32" s="49">
        <v>8</v>
      </c>
      <c r="G32" s="24">
        <f t="shared" ref="G32:G43" si="4">SUM(B32:F32)</f>
        <v>40</v>
      </c>
      <c r="H32" s="25">
        <f>G32/MAX($G$32:$G$43)</f>
        <v>0.90909090909090906</v>
      </c>
      <c r="I32" s="24"/>
    </row>
    <row r="33" spans="1:9" x14ac:dyDescent="0.25">
      <c r="A33" s="41" t="s">
        <v>69</v>
      </c>
      <c r="B33" s="49">
        <v>0</v>
      </c>
      <c r="C33" s="49">
        <v>0</v>
      </c>
      <c r="D33" s="49">
        <v>0</v>
      </c>
      <c r="E33" s="49">
        <v>4</v>
      </c>
      <c r="F33" s="49">
        <v>0</v>
      </c>
      <c r="G33" s="24">
        <f t="shared" si="4"/>
        <v>4</v>
      </c>
      <c r="H33" s="25">
        <f t="shared" ref="H33:H43" si="5">G33/MAX($G$32:$G$43)</f>
        <v>9.0909090909090912E-2</v>
      </c>
      <c r="I33" s="24"/>
    </row>
    <row r="34" spans="1:9" x14ac:dyDescent="0.25">
      <c r="A34" s="41" t="s">
        <v>54</v>
      </c>
      <c r="B34" s="49">
        <v>8</v>
      </c>
      <c r="C34" s="49">
        <v>5</v>
      </c>
      <c r="D34" s="49">
        <v>0</v>
      </c>
      <c r="E34" s="49">
        <v>3</v>
      </c>
      <c r="F34" s="49">
        <v>4</v>
      </c>
      <c r="G34" s="24">
        <f t="shared" si="4"/>
        <v>20</v>
      </c>
      <c r="H34" s="25">
        <f t="shared" si="5"/>
        <v>0.45454545454545453</v>
      </c>
      <c r="I34" s="24"/>
    </row>
    <row r="35" spans="1:9" x14ac:dyDescent="0.25">
      <c r="A35" s="41" t="s">
        <v>70</v>
      </c>
      <c r="B35" s="49">
        <v>9</v>
      </c>
      <c r="C35" s="49">
        <v>9</v>
      </c>
      <c r="D35" s="49">
        <v>9</v>
      </c>
      <c r="E35" s="49">
        <v>10</v>
      </c>
      <c r="F35" s="49">
        <v>7</v>
      </c>
      <c r="G35" s="24">
        <f t="shared" si="4"/>
        <v>44</v>
      </c>
      <c r="H35" s="25">
        <f t="shared" si="5"/>
        <v>1</v>
      </c>
      <c r="I35" s="24"/>
    </row>
    <row r="36" spans="1:9" x14ac:dyDescent="0.25">
      <c r="A36" s="41" t="s">
        <v>44</v>
      </c>
      <c r="B36" s="49">
        <v>10</v>
      </c>
      <c r="C36" s="49">
        <v>5</v>
      </c>
      <c r="D36" s="49">
        <v>9</v>
      </c>
      <c r="E36" s="49">
        <v>10</v>
      </c>
      <c r="F36" s="49">
        <v>5</v>
      </c>
      <c r="G36" s="24">
        <f t="shared" si="4"/>
        <v>39</v>
      </c>
      <c r="H36" s="25">
        <f t="shared" si="5"/>
        <v>0.88636363636363635</v>
      </c>
      <c r="I36" s="24"/>
    </row>
    <row r="37" spans="1:9" x14ac:dyDescent="0.25">
      <c r="A37" s="41" t="s">
        <v>76</v>
      </c>
      <c r="B37" s="49">
        <v>3</v>
      </c>
      <c r="C37" s="49">
        <v>8</v>
      </c>
      <c r="D37" s="49">
        <v>4</v>
      </c>
      <c r="E37" s="49">
        <v>5</v>
      </c>
      <c r="F37" s="49">
        <v>6</v>
      </c>
      <c r="G37" s="24">
        <f t="shared" si="4"/>
        <v>26</v>
      </c>
      <c r="H37" s="25">
        <f t="shared" si="5"/>
        <v>0.59090909090909094</v>
      </c>
      <c r="I37" s="24"/>
    </row>
    <row r="38" spans="1:9" x14ac:dyDescent="0.25">
      <c r="A38" s="41" t="s">
        <v>108</v>
      </c>
      <c r="B38" s="68">
        <v>9</v>
      </c>
      <c r="C38" s="68">
        <v>8</v>
      </c>
      <c r="D38" s="68">
        <v>11</v>
      </c>
      <c r="E38" s="68">
        <v>7</v>
      </c>
      <c r="F38" s="68">
        <v>7</v>
      </c>
      <c r="G38" s="24">
        <f t="shared" si="4"/>
        <v>42</v>
      </c>
      <c r="H38" s="25">
        <f t="shared" si="5"/>
        <v>0.95454545454545459</v>
      </c>
      <c r="I38" s="24"/>
    </row>
    <row r="39" spans="1:9" x14ac:dyDescent="0.25">
      <c r="A39" s="41" t="s">
        <v>101</v>
      </c>
      <c r="B39" s="68">
        <v>3</v>
      </c>
      <c r="C39" s="68">
        <v>0</v>
      </c>
      <c r="D39" s="68">
        <v>0</v>
      </c>
      <c r="E39" s="68">
        <v>4</v>
      </c>
      <c r="F39" s="68">
        <v>0</v>
      </c>
      <c r="G39" s="24">
        <f t="shared" si="4"/>
        <v>7</v>
      </c>
      <c r="H39" s="25">
        <f t="shared" si="5"/>
        <v>0.15909090909090909</v>
      </c>
      <c r="I39" s="24"/>
    </row>
    <row r="40" spans="1:9" x14ac:dyDescent="0.25">
      <c r="A40" s="41" t="s">
        <v>65</v>
      </c>
      <c r="B40" s="68">
        <v>8</v>
      </c>
      <c r="C40" s="68">
        <v>4</v>
      </c>
      <c r="D40" s="68">
        <v>5</v>
      </c>
      <c r="E40" s="68">
        <v>9</v>
      </c>
      <c r="F40" s="68">
        <v>12</v>
      </c>
      <c r="G40" s="24">
        <f t="shared" si="4"/>
        <v>38</v>
      </c>
      <c r="H40" s="25">
        <f t="shared" si="5"/>
        <v>0.86363636363636365</v>
      </c>
      <c r="I40" s="24"/>
    </row>
    <row r="41" spans="1:9" x14ac:dyDescent="0.25">
      <c r="A41" s="41" t="s">
        <v>86</v>
      </c>
      <c r="B41" s="49">
        <v>13</v>
      </c>
      <c r="C41" s="49">
        <v>6</v>
      </c>
      <c r="D41" s="49">
        <v>8</v>
      </c>
      <c r="E41" s="49">
        <v>5</v>
      </c>
      <c r="F41" s="49">
        <v>12</v>
      </c>
      <c r="G41" s="24">
        <f t="shared" si="4"/>
        <v>44</v>
      </c>
      <c r="H41" s="25">
        <f t="shared" si="5"/>
        <v>1</v>
      </c>
      <c r="I41" s="24"/>
    </row>
    <row r="42" spans="1:9" x14ac:dyDescent="0.25">
      <c r="A42" s="41" t="s">
        <v>90</v>
      </c>
      <c r="B42" s="49">
        <v>8</v>
      </c>
      <c r="C42" s="49">
        <v>0</v>
      </c>
      <c r="D42" s="49">
        <v>0</v>
      </c>
      <c r="E42" s="49">
        <v>0</v>
      </c>
      <c r="F42" s="49">
        <v>2</v>
      </c>
      <c r="G42" s="24">
        <f t="shared" si="4"/>
        <v>10</v>
      </c>
      <c r="H42" s="25">
        <f t="shared" si="5"/>
        <v>0.22727272727272727</v>
      </c>
      <c r="I42" s="24"/>
    </row>
    <row r="43" spans="1:9" x14ac:dyDescent="0.25">
      <c r="A43" s="24"/>
      <c r="B43" s="49"/>
      <c r="C43" s="49"/>
      <c r="D43" s="49"/>
      <c r="E43" s="49"/>
      <c r="F43" s="49"/>
      <c r="G43" s="24">
        <f t="shared" si="4"/>
        <v>0</v>
      </c>
      <c r="H43" s="25">
        <f t="shared" si="5"/>
        <v>0</v>
      </c>
      <c r="I43" s="24"/>
    </row>
    <row r="44" spans="1:9" ht="14.45" customHeight="1" x14ac:dyDescent="0.25">
      <c r="A44" s="150" t="s">
        <v>62</v>
      </c>
    </row>
    <row r="45" spans="1:9" ht="14.45" customHeight="1" x14ac:dyDescent="0.25">
      <c r="A45" s="151"/>
      <c r="B45" s="54">
        <v>1</v>
      </c>
      <c r="C45" s="9">
        <v>2</v>
      </c>
      <c r="D45" s="54">
        <v>3</v>
      </c>
      <c r="E45" s="9">
        <v>4</v>
      </c>
      <c r="F45" s="54">
        <v>5</v>
      </c>
      <c r="G45" s="24" t="s">
        <v>26</v>
      </c>
      <c r="H45" s="24" t="s">
        <v>28</v>
      </c>
    </row>
    <row r="46" spans="1:9" x14ac:dyDescent="0.25">
      <c r="A46" s="41" t="s">
        <v>49</v>
      </c>
      <c r="B46" s="49">
        <f>B4+B18+B32</f>
        <v>23</v>
      </c>
      <c r="C46" s="68">
        <f>C4+C18+C32</f>
        <v>15</v>
      </c>
      <c r="D46" s="68">
        <f>D4+D18+D32</f>
        <v>15</v>
      </c>
      <c r="E46" s="68">
        <f>E4+E18+E32</f>
        <v>17</v>
      </c>
      <c r="F46" s="68">
        <f>F4+F18+F32</f>
        <v>22</v>
      </c>
      <c r="G46" s="24">
        <f t="shared" ref="G46:G57" si="6">SUM(B46:F46)</f>
        <v>92</v>
      </c>
      <c r="H46" s="25">
        <f>G46/MAX($G$46:$G$57)</f>
        <v>0.72440944881889768</v>
      </c>
      <c r="I46" s="30"/>
    </row>
    <row r="47" spans="1:9" x14ac:dyDescent="0.25">
      <c r="A47" s="41" t="s">
        <v>69</v>
      </c>
      <c r="B47" s="68">
        <f t="shared" ref="B47:F47" si="7">B5+B19+B33</f>
        <v>15</v>
      </c>
      <c r="C47" s="68">
        <f t="shared" si="7"/>
        <v>11</v>
      </c>
      <c r="D47" s="68">
        <f t="shared" si="7"/>
        <v>8</v>
      </c>
      <c r="E47" s="68">
        <f t="shared" si="7"/>
        <v>17</v>
      </c>
      <c r="F47" s="68">
        <f t="shared" si="7"/>
        <v>13</v>
      </c>
      <c r="G47" s="24">
        <f t="shared" si="6"/>
        <v>64</v>
      </c>
      <c r="H47" s="25">
        <f t="shared" ref="H47:H57" si="8">G47/MAX($G$46:$G$57)</f>
        <v>0.50393700787401574</v>
      </c>
      <c r="I47" s="30"/>
    </row>
    <row r="48" spans="1:9" x14ac:dyDescent="0.25">
      <c r="A48" s="41" t="s">
        <v>54</v>
      </c>
      <c r="B48" s="68">
        <f t="shared" ref="B48:F48" si="9">B6+B20+B34</f>
        <v>12</v>
      </c>
      <c r="C48" s="68">
        <f t="shared" si="9"/>
        <v>11</v>
      </c>
      <c r="D48" s="68">
        <f t="shared" si="9"/>
        <v>10</v>
      </c>
      <c r="E48" s="68">
        <f t="shared" si="9"/>
        <v>8</v>
      </c>
      <c r="F48" s="68">
        <f t="shared" si="9"/>
        <v>11</v>
      </c>
      <c r="G48" s="24">
        <f t="shared" si="6"/>
        <v>52</v>
      </c>
      <c r="H48" s="25">
        <f t="shared" si="8"/>
        <v>0.40944881889763779</v>
      </c>
      <c r="I48" s="87"/>
    </row>
    <row r="49" spans="1:10" x14ac:dyDescent="0.25">
      <c r="A49" s="41" t="s">
        <v>70</v>
      </c>
      <c r="B49" s="68">
        <f t="shared" ref="B49:F49" si="10">B7+B21+B35</f>
        <v>19</v>
      </c>
      <c r="C49" s="68">
        <f t="shared" si="10"/>
        <v>22</v>
      </c>
      <c r="D49" s="68">
        <f t="shared" si="10"/>
        <v>28</v>
      </c>
      <c r="E49" s="68">
        <f t="shared" si="10"/>
        <v>27</v>
      </c>
      <c r="F49" s="68">
        <f t="shared" si="10"/>
        <v>19</v>
      </c>
      <c r="G49" s="24">
        <f t="shared" si="6"/>
        <v>115</v>
      </c>
      <c r="H49" s="25">
        <f t="shared" si="8"/>
        <v>0.90551181102362199</v>
      </c>
      <c r="I49" s="30">
        <v>2</v>
      </c>
      <c r="J49">
        <v>2</v>
      </c>
    </row>
    <row r="50" spans="1:10" x14ac:dyDescent="0.25">
      <c r="A50" s="41" t="s">
        <v>44</v>
      </c>
      <c r="B50" s="68">
        <f t="shared" ref="B50:F50" si="11">B8+B22+B36</f>
        <v>28</v>
      </c>
      <c r="C50" s="68">
        <f t="shared" si="11"/>
        <v>25</v>
      </c>
      <c r="D50" s="68">
        <f t="shared" si="11"/>
        <v>21</v>
      </c>
      <c r="E50" s="68">
        <f t="shared" si="11"/>
        <v>31</v>
      </c>
      <c r="F50" s="68">
        <f t="shared" si="11"/>
        <v>22</v>
      </c>
      <c r="G50" s="24">
        <f t="shared" si="6"/>
        <v>127</v>
      </c>
      <c r="H50" s="25">
        <f t="shared" si="8"/>
        <v>1</v>
      </c>
      <c r="I50" s="30">
        <v>1</v>
      </c>
      <c r="J50">
        <v>1</v>
      </c>
    </row>
    <row r="51" spans="1:10" x14ac:dyDescent="0.25">
      <c r="A51" s="41" t="s">
        <v>76</v>
      </c>
      <c r="B51" s="68">
        <f t="shared" ref="B51:F51" si="12">B9+B23+B37</f>
        <v>19</v>
      </c>
      <c r="C51" s="68">
        <f t="shared" si="12"/>
        <v>11</v>
      </c>
      <c r="D51" s="68">
        <f t="shared" si="12"/>
        <v>13</v>
      </c>
      <c r="E51" s="68">
        <f t="shared" si="12"/>
        <v>18</v>
      </c>
      <c r="F51" s="68">
        <f t="shared" si="12"/>
        <v>11</v>
      </c>
      <c r="G51" s="24">
        <f t="shared" si="6"/>
        <v>72</v>
      </c>
      <c r="H51" s="25">
        <f t="shared" si="8"/>
        <v>0.56692913385826771</v>
      </c>
      <c r="I51" s="30"/>
    </row>
    <row r="52" spans="1:10" x14ac:dyDescent="0.25">
      <c r="A52" s="41" t="s">
        <v>108</v>
      </c>
      <c r="B52" s="68">
        <f t="shared" ref="B52:F52" si="13">B10+B24+B38</f>
        <v>21</v>
      </c>
      <c r="C52" s="68">
        <f t="shared" si="13"/>
        <v>20</v>
      </c>
      <c r="D52" s="68">
        <f t="shared" si="13"/>
        <v>21</v>
      </c>
      <c r="E52" s="68">
        <f t="shared" si="13"/>
        <v>23</v>
      </c>
      <c r="F52" s="68">
        <f t="shared" si="13"/>
        <v>21</v>
      </c>
      <c r="G52" s="24">
        <f t="shared" si="6"/>
        <v>106</v>
      </c>
      <c r="H52" s="25">
        <f t="shared" si="8"/>
        <v>0.83464566929133854</v>
      </c>
      <c r="I52" s="30">
        <v>3</v>
      </c>
      <c r="J52">
        <v>3</v>
      </c>
    </row>
    <row r="53" spans="1:10" x14ac:dyDescent="0.25">
      <c r="A53" s="41" t="s">
        <v>101</v>
      </c>
      <c r="B53" s="68">
        <f t="shared" ref="B53:F53" si="14">B11+B25+B39</f>
        <v>16</v>
      </c>
      <c r="C53" s="68">
        <f t="shared" si="14"/>
        <v>18</v>
      </c>
      <c r="D53" s="68">
        <f t="shared" si="14"/>
        <v>9</v>
      </c>
      <c r="E53" s="68">
        <f t="shared" si="14"/>
        <v>14</v>
      </c>
      <c r="F53" s="68">
        <f t="shared" si="14"/>
        <v>18</v>
      </c>
      <c r="G53" s="24">
        <f t="shared" si="6"/>
        <v>75</v>
      </c>
      <c r="H53" s="25">
        <f t="shared" si="8"/>
        <v>0.59055118110236215</v>
      </c>
      <c r="I53" s="30"/>
    </row>
    <row r="54" spans="1:10" x14ac:dyDescent="0.25">
      <c r="A54" s="41" t="s">
        <v>65</v>
      </c>
      <c r="B54" s="68">
        <f t="shared" ref="B54:F54" si="15">B12+B26+B40</f>
        <v>25</v>
      </c>
      <c r="C54" s="68">
        <f t="shared" si="15"/>
        <v>19</v>
      </c>
      <c r="D54" s="68">
        <f t="shared" si="15"/>
        <v>23</v>
      </c>
      <c r="E54" s="68">
        <f t="shared" si="15"/>
        <v>14</v>
      </c>
      <c r="F54" s="68">
        <f t="shared" si="15"/>
        <v>24</v>
      </c>
      <c r="G54" s="24">
        <f t="shared" si="6"/>
        <v>105</v>
      </c>
      <c r="H54" s="25">
        <f t="shared" si="8"/>
        <v>0.82677165354330706</v>
      </c>
      <c r="I54" s="30"/>
    </row>
    <row r="55" spans="1:10" x14ac:dyDescent="0.25">
      <c r="A55" s="41" t="s">
        <v>86</v>
      </c>
      <c r="B55" s="68">
        <f t="shared" ref="B55:F55" si="16">B13+B27+B41</f>
        <v>30</v>
      </c>
      <c r="C55" s="68">
        <f t="shared" si="16"/>
        <v>16</v>
      </c>
      <c r="D55" s="68">
        <f t="shared" si="16"/>
        <v>23</v>
      </c>
      <c r="E55" s="68">
        <f t="shared" si="16"/>
        <v>13</v>
      </c>
      <c r="F55" s="68">
        <f t="shared" si="16"/>
        <v>23</v>
      </c>
      <c r="G55" s="24">
        <f t="shared" si="6"/>
        <v>105</v>
      </c>
      <c r="H55" s="25">
        <f t="shared" si="8"/>
        <v>0.82677165354330706</v>
      </c>
      <c r="I55" s="88"/>
    </row>
    <row r="56" spans="1:10" x14ac:dyDescent="0.25">
      <c r="A56" s="41" t="s">
        <v>90</v>
      </c>
      <c r="B56" s="68">
        <f t="shared" ref="B56:F56" si="17">B14+B28+B42</f>
        <v>22</v>
      </c>
      <c r="C56" s="68">
        <f t="shared" si="17"/>
        <v>13</v>
      </c>
      <c r="D56" s="68">
        <f t="shared" si="17"/>
        <v>11</v>
      </c>
      <c r="E56" s="68">
        <f t="shared" si="17"/>
        <v>14</v>
      </c>
      <c r="F56" s="68">
        <f t="shared" si="17"/>
        <v>17</v>
      </c>
      <c r="G56" s="24">
        <f t="shared" si="6"/>
        <v>77</v>
      </c>
      <c r="H56" s="25">
        <f t="shared" si="8"/>
        <v>0.60629921259842523</v>
      </c>
      <c r="I56" s="24"/>
    </row>
    <row r="57" spans="1:10" x14ac:dyDescent="0.25">
      <c r="A57" s="24"/>
      <c r="B57" s="49"/>
      <c r="C57" s="49"/>
      <c r="D57" s="49"/>
      <c r="E57" s="49"/>
      <c r="F57" s="49"/>
      <c r="G57" s="24">
        <f t="shared" si="6"/>
        <v>0</v>
      </c>
      <c r="H57" s="25">
        <f t="shared" si="8"/>
        <v>0</v>
      </c>
      <c r="I57" s="24"/>
    </row>
  </sheetData>
  <sortState ref="K5:M14">
    <sortCondition ref="M5:M14"/>
  </sortState>
  <mergeCells count="4">
    <mergeCell ref="A2:A3"/>
    <mergeCell ref="A16:A17"/>
    <mergeCell ref="A30:A31"/>
    <mergeCell ref="A44:A45"/>
  </mergeCells>
  <pageMargins left="0.25" right="0.25" top="0.75" bottom="0.75" header="0.3" footer="0.3"/>
  <pageSetup paperSize="9" scale="54" orientation="landscape" r:id="rId1"/>
  <rowBreaks count="2" manualBreakCount="2">
    <brk id="25" max="16383" man="1"/>
    <brk id="4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opLeftCell="A46" zoomScaleNormal="100" zoomScaleSheetLayoutView="120" workbookViewId="0">
      <selection activeCell="I67" sqref="I67"/>
    </sheetView>
  </sheetViews>
  <sheetFormatPr defaultRowHeight="15" x14ac:dyDescent="0.25"/>
  <cols>
    <col min="1" max="1" width="23.7109375" customWidth="1"/>
    <col min="2" max="6" width="4.7109375" customWidth="1"/>
    <col min="8" max="8" width="16.28515625" customWidth="1"/>
    <col min="9" max="9" width="4.42578125" customWidth="1"/>
    <col min="11" max="11" width="19.7109375" customWidth="1"/>
  </cols>
  <sheetData>
    <row r="1" spans="1:9" ht="18.75" x14ac:dyDescent="0.3">
      <c r="A1" s="12" t="s">
        <v>1</v>
      </c>
    </row>
    <row r="2" spans="1:9" ht="15" customHeight="1" x14ac:dyDescent="0.25">
      <c r="A2" s="35" t="s">
        <v>55</v>
      </c>
    </row>
    <row r="3" spans="1:9" ht="15" customHeight="1" x14ac:dyDescent="0.25">
      <c r="A3" s="35"/>
      <c r="B3" s="54">
        <v>1</v>
      </c>
      <c r="C3" s="9">
        <v>2</v>
      </c>
      <c r="D3" s="54">
        <v>3</v>
      </c>
      <c r="E3" s="9">
        <v>4</v>
      </c>
      <c r="F3" s="54">
        <v>5</v>
      </c>
      <c r="G3" s="24" t="s">
        <v>26</v>
      </c>
      <c r="H3" s="39" t="s">
        <v>28</v>
      </c>
      <c r="I3" s="24"/>
    </row>
    <row r="4" spans="1:9" x14ac:dyDescent="0.25">
      <c r="A4" s="41" t="s">
        <v>93</v>
      </c>
      <c r="B4" s="68">
        <v>12</v>
      </c>
      <c r="C4" s="68">
        <v>10</v>
      </c>
      <c r="D4" s="68">
        <v>12</v>
      </c>
      <c r="E4" s="68">
        <v>8</v>
      </c>
      <c r="F4" s="68">
        <v>11</v>
      </c>
      <c r="G4" s="24">
        <f t="shared" ref="G4:G17" si="0">SUM(B4:F4)</f>
        <v>53</v>
      </c>
      <c r="H4" s="64">
        <f>G4/MAX($G$4:$G$17)</f>
        <v>0.89830508474576276</v>
      </c>
      <c r="I4" s="24"/>
    </row>
    <row r="5" spans="1:9" x14ac:dyDescent="0.25">
      <c r="A5" s="41" t="s">
        <v>74</v>
      </c>
      <c r="B5" s="68">
        <v>8</v>
      </c>
      <c r="C5" s="68">
        <v>7</v>
      </c>
      <c r="D5" s="68">
        <v>11</v>
      </c>
      <c r="E5" s="68">
        <v>13</v>
      </c>
      <c r="F5" s="68">
        <v>2</v>
      </c>
      <c r="G5" s="24">
        <f t="shared" si="0"/>
        <v>41</v>
      </c>
      <c r="H5" s="64">
        <f t="shared" ref="H5:H17" si="1">G5/MAX($G$4:$G$17)</f>
        <v>0.69491525423728817</v>
      </c>
      <c r="I5" s="24"/>
    </row>
    <row r="6" spans="1:9" x14ac:dyDescent="0.25">
      <c r="A6" s="41" t="s">
        <v>104</v>
      </c>
      <c r="B6" s="68">
        <v>9</v>
      </c>
      <c r="C6" s="68">
        <v>5</v>
      </c>
      <c r="D6" s="68">
        <v>5</v>
      </c>
      <c r="E6" s="68">
        <v>14</v>
      </c>
      <c r="F6" s="68">
        <v>7</v>
      </c>
      <c r="G6" s="24">
        <f t="shared" si="0"/>
        <v>40</v>
      </c>
      <c r="H6" s="64">
        <f t="shared" si="1"/>
        <v>0.67796610169491522</v>
      </c>
      <c r="I6" s="24"/>
    </row>
    <row r="7" spans="1:9" x14ac:dyDescent="0.25">
      <c r="A7" s="41" t="s">
        <v>105</v>
      </c>
      <c r="B7" s="68">
        <v>1</v>
      </c>
      <c r="C7" s="68">
        <v>6</v>
      </c>
      <c r="D7" s="68">
        <v>4</v>
      </c>
      <c r="E7" s="68">
        <v>4</v>
      </c>
      <c r="F7" s="68">
        <v>3</v>
      </c>
      <c r="G7" s="24">
        <f t="shared" si="0"/>
        <v>18</v>
      </c>
      <c r="H7" s="64">
        <f t="shared" si="1"/>
        <v>0.30508474576271188</v>
      </c>
      <c r="I7" s="24"/>
    </row>
    <row r="8" spans="1:9" x14ac:dyDescent="0.25">
      <c r="A8" s="41" t="s">
        <v>111</v>
      </c>
      <c r="B8" s="68">
        <v>9</v>
      </c>
      <c r="C8" s="68">
        <v>9</v>
      </c>
      <c r="D8" s="68">
        <v>9</v>
      </c>
      <c r="E8" s="68">
        <v>12</v>
      </c>
      <c r="F8" s="68">
        <v>10</v>
      </c>
      <c r="G8" s="24">
        <f t="shared" si="0"/>
        <v>49</v>
      </c>
      <c r="H8" s="64">
        <f t="shared" si="1"/>
        <v>0.83050847457627119</v>
      </c>
      <c r="I8" s="24"/>
    </row>
    <row r="9" spans="1:9" x14ac:dyDescent="0.25">
      <c r="A9" s="41" t="s">
        <v>89</v>
      </c>
      <c r="B9" s="68">
        <v>0</v>
      </c>
      <c r="C9" s="68">
        <v>7</v>
      </c>
      <c r="D9" s="68">
        <v>3</v>
      </c>
      <c r="E9" s="68">
        <v>0</v>
      </c>
      <c r="F9" s="68">
        <v>2</v>
      </c>
      <c r="G9" s="24">
        <f t="shared" si="0"/>
        <v>12</v>
      </c>
      <c r="H9" s="64">
        <f t="shared" si="1"/>
        <v>0.20338983050847459</v>
      </c>
      <c r="I9" s="24"/>
    </row>
    <row r="10" spans="1:9" x14ac:dyDescent="0.25">
      <c r="A10" s="41" t="s">
        <v>82</v>
      </c>
      <c r="B10" s="68">
        <v>1</v>
      </c>
      <c r="C10" s="68">
        <v>3</v>
      </c>
      <c r="D10" s="68">
        <v>10</v>
      </c>
      <c r="E10" s="68">
        <v>4</v>
      </c>
      <c r="F10" s="68">
        <v>6</v>
      </c>
      <c r="G10" s="24">
        <f t="shared" si="0"/>
        <v>24</v>
      </c>
      <c r="H10" s="64">
        <f t="shared" si="1"/>
        <v>0.40677966101694918</v>
      </c>
      <c r="I10" s="24"/>
    </row>
    <row r="11" spans="1:9" x14ac:dyDescent="0.25">
      <c r="A11" s="41" t="s">
        <v>91</v>
      </c>
      <c r="B11" s="68">
        <v>13</v>
      </c>
      <c r="C11" s="68">
        <v>10</v>
      </c>
      <c r="D11" s="68">
        <v>5</v>
      </c>
      <c r="E11" s="68">
        <v>9</v>
      </c>
      <c r="F11" s="68">
        <v>10</v>
      </c>
      <c r="G11" s="24">
        <f t="shared" si="0"/>
        <v>47</v>
      </c>
      <c r="H11" s="64">
        <f t="shared" si="1"/>
        <v>0.79661016949152541</v>
      </c>
      <c r="I11" s="24"/>
    </row>
    <row r="12" spans="1:9" x14ac:dyDescent="0.25">
      <c r="A12" s="41" t="s">
        <v>94</v>
      </c>
      <c r="B12" s="68">
        <v>10</v>
      </c>
      <c r="C12" s="68">
        <v>6</v>
      </c>
      <c r="D12" s="68">
        <v>10</v>
      </c>
      <c r="E12" s="68">
        <v>6</v>
      </c>
      <c r="F12" s="68">
        <v>12</v>
      </c>
      <c r="G12" s="24">
        <f t="shared" si="0"/>
        <v>44</v>
      </c>
      <c r="H12" s="64">
        <f t="shared" si="1"/>
        <v>0.74576271186440679</v>
      </c>
      <c r="I12" s="24"/>
    </row>
    <row r="13" spans="1:9" x14ac:dyDescent="0.25">
      <c r="A13" s="41" t="s">
        <v>96</v>
      </c>
      <c r="B13" s="68">
        <v>0</v>
      </c>
      <c r="C13" s="68">
        <v>0</v>
      </c>
      <c r="D13" s="68">
        <v>0</v>
      </c>
      <c r="E13" s="68">
        <v>0</v>
      </c>
      <c r="F13" s="68">
        <v>0</v>
      </c>
      <c r="G13" s="24">
        <f t="shared" si="0"/>
        <v>0</v>
      </c>
      <c r="H13" s="64">
        <f t="shared" si="1"/>
        <v>0</v>
      </c>
      <c r="I13" s="24"/>
    </row>
    <row r="14" spans="1:9" x14ac:dyDescent="0.25">
      <c r="A14" s="41" t="s">
        <v>112</v>
      </c>
      <c r="B14" s="68">
        <v>11</v>
      </c>
      <c r="C14" s="68">
        <v>14</v>
      </c>
      <c r="D14" s="68">
        <v>9</v>
      </c>
      <c r="E14" s="68">
        <v>11</v>
      </c>
      <c r="F14" s="68">
        <v>14</v>
      </c>
      <c r="G14" s="24">
        <f t="shared" si="0"/>
        <v>59</v>
      </c>
      <c r="H14" s="64">
        <f t="shared" si="1"/>
        <v>1</v>
      </c>
      <c r="I14" s="24"/>
    </row>
    <row r="15" spans="1:9" x14ac:dyDescent="0.25">
      <c r="A15" s="41" t="s">
        <v>77</v>
      </c>
      <c r="B15" s="68">
        <v>7</v>
      </c>
      <c r="C15" s="68">
        <v>8</v>
      </c>
      <c r="D15" s="68">
        <v>13</v>
      </c>
      <c r="E15" s="68">
        <v>9</v>
      </c>
      <c r="F15" s="68">
        <v>12</v>
      </c>
      <c r="G15" s="24">
        <f t="shared" si="0"/>
        <v>49</v>
      </c>
      <c r="H15" s="64">
        <f t="shared" si="1"/>
        <v>0.83050847457627119</v>
      </c>
      <c r="I15" s="24"/>
    </row>
    <row r="16" spans="1:9" x14ac:dyDescent="0.25">
      <c r="A16" s="24"/>
      <c r="B16" s="68"/>
      <c r="C16" s="68"/>
      <c r="D16" s="68"/>
      <c r="E16" s="68"/>
      <c r="F16" s="68"/>
      <c r="G16" s="24">
        <f t="shared" si="0"/>
        <v>0</v>
      </c>
      <c r="H16" s="64">
        <f t="shared" si="1"/>
        <v>0</v>
      </c>
      <c r="I16" s="24"/>
    </row>
    <row r="17" spans="1:9" x14ac:dyDescent="0.25">
      <c r="A17" s="24"/>
      <c r="B17" s="66"/>
      <c r="C17" s="66"/>
      <c r="D17" s="66"/>
      <c r="E17" s="66"/>
      <c r="F17" s="66"/>
      <c r="G17" s="24">
        <f t="shared" si="0"/>
        <v>0</v>
      </c>
      <c r="H17" s="64">
        <f t="shared" si="1"/>
        <v>0</v>
      </c>
      <c r="I17" s="24"/>
    </row>
    <row r="18" spans="1:9" ht="15" customHeight="1" x14ac:dyDescent="0.25">
      <c r="I18" s="24"/>
    </row>
    <row r="19" spans="1:9" ht="15" customHeight="1" x14ac:dyDescent="0.25">
      <c r="A19" s="35" t="s">
        <v>56</v>
      </c>
      <c r="I19" s="24"/>
    </row>
    <row r="20" spans="1:9" ht="18.75" x14ac:dyDescent="0.25">
      <c r="A20" s="35"/>
      <c r="B20" s="54">
        <v>1</v>
      </c>
      <c r="C20" s="9">
        <v>2</v>
      </c>
      <c r="D20" s="54">
        <v>3</v>
      </c>
      <c r="E20" s="9">
        <v>4</v>
      </c>
      <c r="F20" s="54">
        <v>5</v>
      </c>
      <c r="G20" s="24" t="s">
        <v>26</v>
      </c>
      <c r="H20" s="39" t="s">
        <v>28</v>
      </c>
      <c r="I20" s="24"/>
    </row>
    <row r="21" spans="1:9" x14ac:dyDescent="0.25">
      <c r="A21" s="41" t="s">
        <v>93</v>
      </c>
      <c r="B21" s="49">
        <v>6</v>
      </c>
      <c r="C21" s="49">
        <v>3</v>
      </c>
      <c r="D21" s="49">
        <v>5</v>
      </c>
      <c r="E21" s="49">
        <v>2</v>
      </c>
      <c r="F21" s="49">
        <v>5</v>
      </c>
      <c r="G21" s="24">
        <f t="shared" ref="G21:G34" si="2">SUM(B21:F21)</f>
        <v>21</v>
      </c>
      <c r="H21" s="64">
        <f>G21/MAX($G$21:$G$34)</f>
        <v>0.53846153846153844</v>
      </c>
      <c r="I21" s="24"/>
    </row>
    <row r="22" spans="1:9" x14ac:dyDescent="0.25">
      <c r="A22" s="41" t="s">
        <v>74</v>
      </c>
      <c r="B22" s="49">
        <v>2</v>
      </c>
      <c r="C22" s="49">
        <v>7</v>
      </c>
      <c r="D22" s="49">
        <v>3</v>
      </c>
      <c r="E22" s="49">
        <v>2</v>
      </c>
      <c r="F22" s="49">
        <v>9</v>
      </c>
      <c r="G22" s="24">
        <f t="shared" si="2"/>
        <v>23</v>
      </c>
      <c r="H22" s="64">
        <f t="shared" ref="H22:H34" si="3">G22/MAX($G$21:$G$34)</f>
        <v>0.58974358974358976</v>
      </c>
      <c r="I22" s="24"/>
    </row>
    <row r="23" spans="1:9" x14ac:dyDescent="0.25">
      <c r="A23" s="41" t="s">
        <v>104</v>
      </c>
      <c r="B23" s="49">
        <v>5</v>
      </c>
      <c r="C23" s="49">
        <v>5</v>
      </c>
      <c r="D23" s="49">
        <v>1</v>
      </c>
      <c r="E23" s="49">
        <v>0</v>
      </c>
      <c r="F23" s="49">
        <v>3</v>
      </c>
      <c r="G23" s="24">
        <f t="shared" si="2"/>
        <v>14</v>
      </c>
      <c r="H23" s="64">
        <f t="shared" si="3"/>
        <v>0.35897435897435898</v>
      </c>
      <c r="I23" s="24"/>
    </row>
    <row r="24" spans="1:9" x14ac:dyDescent="0.25">
      <c r="A24" s="41" t="s">
        <v>105</v>
      </c>
      <c r="B24" s="49">
        <v>5</v>
      </c>
      <c r="C24" s="49">
        <v>1</v>
      </c>
      <c r="D24" s="49">
        <v>4</v>
      </c>
      <c r="E24" s="49">
        <v>2</v>
      </c>
      <c r="F24" s="49">
        <v>0</v>
      </c>
      <c r="G24" s="24">
        <f t="shared" si="2"/>
        <v>12</v>
      </c>
      <c r="H24" s="64">
        <f t="shared" si="3"/>
        <v>0.30769230769230771</v>
      </c>
      <c r="I24" s="24"/>
    </row>
    <row r="25" spans="1:9" x14ac:dyDescent="0.25">
      <c r="A25" s="41" t="s">
        <v>111</v>
      </c>
      <c r="B25" s="49">
        <v>1</v>
      </c>
      <c r="C25" s="49">
        <v>1</v>
      </c>
      <c r="D25" s="49">
        <v>2</v>
      </c>
      <c r="E25" s="49">
        <v>8</v>
      </c>
      <c r="F25" s="49">
        <v>0</v>
      </c>
      <c r="G25" s="24">
        <f t="shared" si="2"/>
        <v>12</v>
      </c>
      <c r="H25" s="64">
        <f t="shared" si="3"/>
        <v>0.30769230769230771</v>
      </c>
      <c r="I25" s="24"/>
    </row>
    <row r="26" spans="1:9" x14ac:dyDescent="0.25">
      <c r="A26" s="41" t="s">
        <v>89</v>
      </c>
      <c r="B26" s="49">
        <v>8</v>
      </c>
      <c r="C26" s="49">
        <v>3</v>
      </c>
      <c r="D26" s="49">
        <v>9</v>
      </c>
      <c r="E26" s="49">
        <v>5</v>
      </c>
      <c r="F26" s="49">
        <v>10</v>
      </c>
      <c r="G26" s="24">
        <f t="shared" si="2"/>
        <v>35</v>
      </c>
      <c r="H26" s="64">
        <f t="shared" si="3"/>
        <v>0.89743589743589747</v>
      </c>
      <c r="I26" s="24"/>
    </row>
    <row r="27" spans="1:9" x14ac:dyDescent="0.25">
      <c r="A27" s="41" t="s">
        <v>82</v>
      </c>
      <c r="B27" s="49">
        <v>0</v>
      </c>
      <c r="C27" s="49">
        <v>0</v>
      </c>
      <c r="D27" s="49">
        <v>7</v>
      </c>
      <c r="E27" s="49">
        <v>6</v>
      </c>
      <c r="F27" s="49">
        <v>3</v>
      </c>
      <c r="G27" s="24">
        <f t="shared" si="2"/>
        <v>16</v>
      </c>
      <c r="H27" s="64">
        <f t="shared" si="3"/>
        <v>0.41025641025641024</v>
      </c>
      <c r="I27" s="24"/>
    </row>
    <row r="28" spans="1:9" x14ac:dyDescent="0.25">
      <c r="A28" s="41" t="s">
        <v>91</v>
      </c>
      <c r="B28" s="49">
        <v>9</v>
      </c>
      <c r="C28" s="49">
        <v>6</v>
      </c>
      <c r="D28" s="49">
        <v>2</v>
      </c>
      <c r="E28" s="49">
        <v>5</v>
      </c>
      <c r="F28" s="49">
        <v>4</v>
      </c>
      <c r="G28" s="24">
        <f t="shared" si="2"/>
        <v>26</v>
      </c>
      <c r="H28" s="64">
        <f t="shared" si="3"/>
        <v>0.66666666666666663</v>
      </c>
      <c r="I28" s="24"/>
    </row>
    <row r="29" spans="1:9" x14ac:dyDescent="0.25">
      <c r="A29" s="41" t="s">
        <v>94</v>
      </c>
      <c r="B29" s="68">
        <v>8</v>
      </c>
      <c r="C29" s="68">
        <v>12</v>
      </c>
      <c r="D29" s="68">
        <v>0</v>
      </c>
      <c r="E29" s="68">
        <v>9</v>
      </c>
      <c r="F29" s="68">
        <v>10</v>
      </c>
      <c r="G29" s="24">
        <f t="shared" si="2"/>
        <v>39</v>
      </c>
      <c r="H29" s="64">
        <f t="shared" si="3"/>
        <v>1</v>
      </c>
      <c r="I29" s="24"/>
    </row>
    <row r="30" spans="1:9" x14ac:dyDescent="0.25">
      <c r="A30" s="41" t="s">
        <v>96</v>
      </c>
      <c r="B30" s="68">
        <v>1</v>
      </c>
      <c r="C30" s="68">
        <v>4</v>
      </c>
      <c r="D30" s="68">
        <v>7</v>
      </c>
      <c r="E30" s="68">
        <v>0</v>
      </c>
      <c r="F30" s="68">
        <v>0</v>
      </c>
      <c r="G30" s="24">
        <f t="shared" si="2"/>
        <v>12</v>
      </c>
      <c r="H30" s="64">
        <f t="shared" si="3"/>
        <v>0.30769230769230771</v>
      </c>
      <c r="I30" s="24"/>
    </row>
    <row r="31" spans="1:9" x14ac:dyDescent="0.25">
      <c r="A31" s="41" t="s">
        <v>112</v>
      </c>
      <c r="B31" s="68">
        <v>5</v>
      </c>
      <c r="C31" s="68">
        <v>0</v>
      </c>
      <c r="D31" s="68">
        <v>0</v>
      </c>
      <c r="E31" s="68">
        <v>8</v>
      </c>
      <c r="F31" s="68">
        <v>5</v>
      </c>
      <c r="G31" s="24">
        <f t="shared" si="2"/>
        <v>18</v>
      </c>
      <c r="H31" s="64">
        <f t="shared" si="3"/>
        <v>0.46153846153846156</v>
      </c>
      <c r="I31" s="24"/>
    </row>
    <row r="32" spans="1:9" x14ac:dyDescent="0.25">
      <c r="A32" s="41" t="s">
        <v>77</v>
      </c>
      <c r="B32" s="49">
        <v>5</v>
      </c>
      <c r="C32" s="49">
        <v>3</v>
      </c>
      <c r="D32" s="49">
        <v>4</v>
      </c>
      <c r="E32" s="49">
        <v>5</v>
      </c>
      <c r="F32" s="49">
        <v>3</v>
      </c>
      <c r="G32" s="24">
        <f t="shared" si="2"/>
        <v>20</v>
      </c>
      <c r="H32" s="64">
        <f t="shared" si="3"/>
        <v>0.51282051282051277</v>
      </c>
      <c r="I32" s="24"/>
    </row>
    <row r="33" spans="1:9" x14ac:dyDescent="0.25">
      <c r="B33" s="49"/>
      <c r="C33" s="49"/>
      <c r="D33" s="49"/>
      <c r="E33" s="49"/>
      <c r="F33" s="49"/>
      <c r="G33" s="24">
        <f t="shared" si="2"/>
        <v>0</v>
      </c>
      <c r="H33" s="64">
        <f t="shared" si="3"/>
        <v>0</v>
      </c>
      <c r="I33" s="24"/>
    </row>
    <row r="34" spans="1:9" ht="15" customHeight="1" x14ac:dyDescent="0.25">
      <c r="B34" s="62"/>
      <c r="C34" s="62"/>
      <c r="D34" s="62"/>
      <c r="E34" s="62"/>
      <c r="F34" s="62"/>
      <c r="G34" s="24">
        <f t="shared" si="2"/>
        <v>0</v>
      </c>
      <c r="H34" s="64">
        <f t="shared" si="3"/>
        <v>0</v>
      </c>
      <c r="I34" s="24"/>
    </row>
    <row r="35" spans="1:9" ht="15" customHeight="1" x14ac:dyDescent="0.25"/>
    <row r="36" spans="1:9" ht="15.75" x14ac:dyDescent="0.25">
      <c r="A36" s="14" t="s">
        <v>57</v>
      </c>
    </row>
    <row r="37" spans="1:9" ht="18.75" x14ac:dyDescent="0.25">
      <c r="A37" s="35"/>
      <c r="B37" s="54">
        <v>1</v>
      </c>
      <c r="C37" s="9">
        <v>2</v>
      </c>
      <c r="D37" s="54">
        <v>3</v>
      </c>
      <c r="E37" s="9">
        <v>4</v>
      </c>
      <c r="F37" s="54">
        <v>5</v>
      </c>
      <c r="G37" s="24" t="s">
        <v>26</v>
      </c>
      <c r="H37" s="39" t="s">
        <v>28</v>
      </c>
      <c r="I37" s="24"/>
    </row>
    <row r="38" spans="1:9" x14ac:dyDescent="0.25">
      <c r="A38" s="41" t="s">
        <v>93</v>
      </c>
      <c r="B38" s="49">
        <v>0</v>
      </c>
      <c r="C38" s="49">
        <v>0</v>
      </c>
      <c r="D38" s="49">
        <v>4</v>
      </c>
      <c r="E38" s="49">
        <v>0</v>
      </c>
      <c r="F38" s="49">
        <v>0</v>
      </c>
      <c r="G38" s="24">
        <f t="shared" ref="G38:G49" si="4">SUM(B38:F38)</f>
        <v>4</v>
      </c>
      <c r="H38" s="64">
        <f>G38/MAX($G$38:$G$51)</f>
        <v>6.7796610169491525E-2</v>
      </c>
      <c r="I38" s="24"/>
    </row>
    <row r="39" spans="1:9" x14ac:dyDescent="0.25">
      <c r="A39" s="41" t="s">
        <v>74</v>
      </c>
      <c r="B39" s="49">
        <v>0</v>
      </c>
      <c r="C39" s="49">
        <v>6</v>
      </c>
      <c r="D39" s="49">
        <v>5</v>
      </c>
      <c r="E39" s="49">
        <v>2</v>
      </c>
      <c r="F39" s="49">
        <v>2</v>
      </c>
      <c r="G39" s="24">
        <f t="shared" si="4"/>
        <v>15</v>
      </c>
      <c r="H39" s="64">
        <f t="shared" ref="H39:H49" si="5">G39/MAX($G$38:$G$51)</f>
        <v>0.25423728813559321</v>
      </c>
      <c r="I39" s="24"/>
    </row>
    <row r="40" spans="1:9" x14ac:dyDescent="0.25">
      <c r="A40" s="41" t="s">
        <v>104</v>
      </c>
      <c r="B40" s="49">
        <v>2</v>
      </c>
      <c r="C40" s="49">
        <v>1</v>
      </c>
      <c r="D40" s="49">
        <v>5</v>
      </c>
      <c r="E40" s="49">
        <v>0</v>
      </c>
      <c r="F40" s="49">
        <v>0</v>
      </c>
      <c r="G40" s="24">
        <f t="shared" si="4"/>
        <v>8</v>
      </c>
      <c r="H40" s="64">
        <f t="shared" si="5"/>
        <v>0.13559322033898305</v>
      </c>
      <c r="I40" s="24"/>
    </row>
    <row r="41" spans="1:9" x14ac:dyDescent="0.25">
      <c r="A41" s="41" t="s">
        <v>105</v>
      </c>
      <c r="B41" s="49">
        <v>8</v>
      </c>
      <c r="C41" s="49">
        <v>0</v>
      </c>
      <c r="D41" s="49">
        <v>0</v>
      </c>
      <c r="E41" s="49">
        <v>0</v>
      </c>
      <c r="F41" s="49">
        <v>0</v>
      </c>
      <c r="G41" s="24">
        <f t="shared" si="4"/>
        <v>8</v>
      </c>
      <c r="H41" s="64">
        <f t="shared" si="5"/>
        <v>0.13559322033898305</v>
      </c>
      <c r="I41" s="24"/>
    </row>
    <row r="42" spans="1:9" x14ac:dyDescent="0.25">
      <c r="A42" s="41" t="s">
        <v>111</v>
      </c>
      <c r="B42" s="49">
        <v>0</v>
      </c>
      <c r="C42" s="49">
        <v>0</v>
      </c>
      <c r="D42" s="49">
        <v>5</v>
      </c>
      <c r="E42" s="49">
        <v>0</v>
      </c>
      <c r="F42" s="49">
        <v>5</v>
      </c>
      <c r="G42" s="24">
        <f t="shared" si="4"/>
        <v>10</v>
      </c>
      <c r="H42" s="64">
        <f t="shared" si="5"/>
        <v>0.16949152542372881</v>
      </c>
      <c r="I42" s="24"/>
    </row>
    <row r="43" spans="1:9" x14ac:dyDescent="0.25">
      <c r="A43" s="41" t="s">
        <v>89</v>
      </c>
      <c r="B43" s="49">
        <v>4</v>
      </c>
      <c r="C43" s="49">
        <v>0</v>
      </c>
      <c r="D43" s="49">
        <v>0</v>
      </c>
      <c r="E43" s="49">
        <v>5</v>
      </c>
      <c r="F43" s="49">
        <v>4</v>
      </c>
      <c r="G43" s="24">
        <f t="shared" si="4"/>
        <v>13</v>
      </c>
      <c r="H43" s="64">
        <f t="shared" si="5"/>
        <v>0.22033898305084745</v>
      </c>
      <c r="I43" s="24"/>
    </row>
    <row r="44" spans="1:9" x14ac:dyDescent="0.25">
      <c r="A44" s="41" t="s">
        <v>82</v>
      </c>
      <c r="B44" s="68">
        <v>9</v>
      </c>
      <c r="C44" s="68">
        <v>1</v>
      </c>
      <c r="D44" s="68">
        <v>9</v>
      </c>
      <c r="E44" s="68">
        <v>1</v>
      </c>
      <c r="F44" s="68">
        <v>12</v>
      </c>
      <c r="G44" s="24">
        <f t="shared" si="4"/>
        <v>32</v>
      </c>
      <c r="H44" s="64">
        <f t="shared" si="5"/>
        <v>0.5423728813559322</v>
      </c>
      <c r="I44" s="24"/>
    </row>
    <row r="45" spans="1:9" x14ac:dyDescent="0.25">
      <c r="A45" s="41" t="s">
        <v>91</v>
      </c>
      <c r="B45" s="68">
        <v>11</v>
      </c>
      <c r="C45" s="68">
        <v>10</v>
      </c>
      <c r="D45" s="68">
        <v>12</v>
      </c>
      <c r="E45" s="68">
        <v>13</v>
      </c>
      <c r="F45" s="68">
        <v>13</v>
      </c>
      <c r="G45" s="24">
        <f t="shared" si="4"/>
        <v>59</v>
      </c>
      <c r="H45" s="64">
        <f t="shared" si="5"/>
        <v>1</v>
      </c>
      <c r="I45" s="24"/>
    </row>
    <row r="46" spans="1:9" x14ac:dyDescent="0.25">
      <c r="A46" s="41" t="s">
        <v>94</v>
      </c>
      <c r="B46" s="68">
        <v>13</v>
      </c>
      <c r="C46" s="68">
        <v>13</v>
      </c>
      <c r="D46" s="68">
        <v>11</v>
      </c>
      <c r="E46" s="68">
        <v>9</v>
      </c>
      <c r="F46" s="68">
        <v>7</v>
      </c>
      <c r="G46" s="24">
        <f t="shared" si="4"/>
        <v>53</v>
      </c>
      <c r="H46" s="64">
        <f t="shared" si="5"/>
        <v>0.89830508474576276</v>
      </c>
      <c r="I46" s="24"/>
    </row>
    <row r="47" spans="1:9" x14ac:dyDescent="0.25">
      <c r="A47" s="41" t="s">
        <v>96</v>
      </c>
      <c r="B47" s="68">
        <v>4</v>
      </c>
      <c r="C47" s="68">
        <v>0</v>
      </c>
      <c r="D47" s="68">
        <v>7</v>
      </c>
      <c r="E47" s="68">
        <v>4</v>
      </c>
      <c r="F47" s="68">
        <v>5</v>
      </c>
      <c r="G47" s="24">
        <f t="shared" si="4"/>
        <v>20</v>
      </c>
      <c r="H47" s="64">
        <f t="shared" si="5"/>
        <v>0.33898305084745761</v>
      </c>
      <c r="I47" s="24"/>
    </row>
    <row r="48" spans="1:9" x14ac:dyDescent="0.25">
      <c r="A48" s="41" t="s">
        <v>112</v>
      </c>
      <c r="B48" s="49">
        <v>6</v>
      </c>
      <c r="C48" s="49">
        <v>9</v>
      </c>
      <c r="D48" s="49">
        <v>13</v>
      </c>
      <c r="E48" s="49">
        <v>9</v>
      </c>
      <c r="F48" s="49">
        <v>4</v>
      </c>
      <c r="G48" s="24">
        <f t="shared" si="4"/>
        <v>41</v>
      </c>
      <c r="H48" s="64">
        <f t="shared" si="5"/>
        <v>0.69491525423728817</v>
      </c>
      <c r="I48" s="24"/>
    </row>
    <row r="49" spans="1:9" ht="15" customHeight="1" x14ac:dyDescent="0.25">
      <c r="A49" s="41" t="s">
        <v>77</v>
      </c>
      <c r="B49" s="49">
        <v>3</v>
      </c>
      <c r="C49" s="49">
        <v>3</v>
      </c>
      <c r="D49" s="49">
        <v>0</v>
      </c>
      <c r="E49" s="49">
        <v>0</v>
      </c>
      <c r="F49" s="49">
        <v>0</v>
      </c>
      <c r="G49" s="24">
        <f t="shared" si="4"/>
        <v>6</v>
      </c>
      <c r="H49" s="64">
        <f t="shared" si="5"/>
        <v>0.10169491525423729</v>
      </c>
      <c r="I49" s="24"/>
    </row>
    <row r="50" spans="1:9" ht="15" customHeight="1" x14ac:dyDescent="0.25">
      <c r="A50" s="41"/>
      <c r="B50" s="49"/>
      <c r="C50" s="49"/>
      <c r="D50" s="49"/>
      <c r="E50" s="49"/>
      <c r="F50" s="49"/>
      <c r="G50" s="24"/>
      <c r="H50" s="64"/>
      <c r="I50" s="24"/>
    </row>
    <row r="51" spans="1:9" ht="15" customHeight="1" x14ac:dyDescent="0.25">
      <c r="A51" s="24"/>
      <c r="B51" s="49"/>
      <c r="C51" s="49"/>
      <c r="D51" s="49"/>
      <c r="E51" s="49"/>
      <c r="F51" s="49"/>
      <c r="G51" s="24"/>
      <c r="H51" s="64"/>
      <c r="I51" s="24"/>
    </row>
    <row r="52" spans="1:9" ht="15" customHeight="1" x14ac:dyDescent="0.25">
      <c r="G52" s="24"/>
      <c r="H52" s="64"/>
      <c r="I52" s="24"/>
    </row>
    <row r="53" spans="1:9" x14ac:dyDescent="0.25">
      <c r="I53" s="24"/>
    </row>
    <row r="54" spans="1:9" ht="15.75" x14ac:dyDescent="0.25">
      <c r="A54" s="14" t="s">
        <v>26</v>
      </c>
      <c r="I54" s="24"/>
    </row>
    <row r="55" spans="1:9" ht="18.75" x14ac:dyDescent="0.25">
      <c r="A55" s="35"/>
      <c r="B55" s="54">
        <v>1</v>
      </c>
      <c r="C55" s="9">
        <v>2</v>
      </c>
      <c r="D55" s="54">
        <v>3</v>
      </c>
      <c r="E55" s="9">
        <v>4</v>
      </c>
      <c r="F55" s="54">
        <v>5</v>
      </c>
      <c r="G55" s="24" t="s">
        <v>26</v>
      </c>
      <c r="H55" s="39" t="s">
        <v>28</v>
      </c>
      <c r="I55" s="24"/>
    </row>
    <row r="56" spans="1:9" x14ac:dyDescent="0.25">
      <c r="A56" s="41" t="s">
        <v>93</v>
      </c>
      <c r="B56" s="49">
        <f>SUM(B4,B21,B38)</f>
        <v>18</v>
      </c>
      <c r="C56" s="68">
        <f t="shared" ref="C56:F56" si="6">SUM(C4,C21,C38)</f>
        <v>13</v>
      </c>
      <c r="D56" s="68">
        <f t="shared" si="6"/>
        <v>21</v>
      </c>
      <c r="E56" s="68">
        <f t="shared" si="6"/>
        <v>10</v>
      </c>
      <c r="F56" s="68">
        <f t="shared" si="6"/>
        <v>16</v>
      </c>
      <c r="G56" s="24">
        <f t="shared" ref="G56:G70" si="7">SUM(B56:F56)</f>
        <v>78</v>
      </c>
      <c r="H56" s="64">
        <f>G56/MAX($G$56:$G$69)</f>
        <v>0.57352941176470584</v>
      </c>
      <c r="I56" s="24"/>
    </row>
    <row r="57" spans="1:9" x14ac:dyDescent="0.25">
      <c r="A57" s="41" t="s">
        <v>74</v>
      </c>
      <c r="B57" s="68">
        <f t="shared" ref="B57:F68" si="8">SUM(B5,B22,B39)</f>
        <v>10</v>
      </c>
      <c r="C57" s="68">
        <f t="shared" si="8"/>
        <v>20</v>
      </c>
      <c r="D57" s="68">
        <f t="shared" si="8"/>
        <v>19</v>
      </c>
      <c r="E57" s="68">
        <f t="shared" si="8"/>
        <v>17</v>
      </c>
      <c r="F57" s="68">
        <f t="shared" si="8"/>
        <v>13</v>
      </c>
      <c r="G57" s="24">
        <f t="shared" si="7"/>
        <v>79</v>
      </c>
      <c r="H57" s="64">
        <f t="shared" ref="H57:H70" si="9">G57/MAX($G$56:$G$69)</f>
        <v>0.58088235294117652</v>
      </c>
      <c r="I57" s="24"/>
    </row>
    <row r="58" spans="1:9" x14ac:dyDescent="0.25">
      <c r="A58" s="41" t="s">
        <v>104</v>
      </c>
      <c r="B58" s="68">
        <f t="shared" si="8"/>
        <v>16</v>
      </c>
      <c r="C58" s="68">
        <f t="shared" si="8"/>
        <v>11</v>
      </c>
      <c r="D58" s="68">
        <f t="shared" si="8"/>
        <v>11</v>
      </c>
      <c r="E58" s="68">
        <f t="shared" si="8"/>
        <v>14</v>
      </c>
      <c r="F58" s="68">
        <f t="shared" si="8"/>
        <v>10</v>
      </c>
      <c r="G58" s="24">
        <f t="shared" si="7"/>
        <v>62</v>
      </c>
      <c r="H58" s="64">
        <f t="shared" si="9"/>
        <v>0.45588235294117646</v>
      </c>
      <c r="I58" s="24"/>
    </row>
    <row r="59" spans="1:9" x14ac:dyDescent="0.25">
      <c r="A59" s="41" t="s">
        <v>105</v>
      </c>
      <c r="B59" s="68">
        <f t="shared" si="8"/>
        <v>14</v>
      </c>
      <c r="C59" s="68">
        <f t="shared" si="8"/>
        <v>7</v>
      </c>
      <c r="D59" s="68">
        <f t="shared" si="8"/>
        <v>8</v>
      </c>
      <c r="E59" s="68">
        <f t="shared" si="8"/>
        <v>6</v>
      </c>
      <c r="F59" s="68">
        <f t="shared" si="8"/>
        <v>3</v>
      </c>
      <c r="G59" s="24">
        <f t="shared" si="7"/>
        <v>38</v>
      </c>
      <c r="H59" s="64">
        <f t="shared" si="9"/>
        <v>0.27941176470588236</v>
      </c>
      <c r="I59" s="24"/>
    </row>
    <row r="60" spans="1:9" x14ac:dyDescent="0.25">
      <c r="A60" s="41" t="s">
        <v>111</v>
      </c>
      <c r="B60" s="68">
        <f t="shared" si="8"/>
        <v>10</v>
      </c>
      <c r="C60" s="68">
        <f t="shared" si="8"/>
        <v>10</v>
      </c>
      <c r="D60" s="68">
        <f t="shared" si="8"/>
        <v>16</v>
      </c>
      <c r="E60" s="68">
        <f t="shared" si="8"/>
        <v>20</v>
      </c>
      <c r="F60" s="68">
        <f t="shared" si="8"/>
        <v>15</v>
      </c>
      <c r="G60" s="24">
        <f t="shared" si="7"/>
        <v>71</v>
      </c>
      <c r="H60" s="64">
        <f t="shared" si="9"/>
        <v>0.5220588235294118</v>
      </c>
      <c r="I60" s="24"/>
    </row>
    <row r="61" spans="1:9" x14ac:dyDescent="0.25">
      <c r="A61" s="41" t="s">
        <v>89</v>
      </c>
      <c r="B61" s="68">
        <f t="shared" si="8"/>
        <v>12</v>
      </c>
      <c r="C61" s="68">
        <f t="shared" si="8"/>
        <v>10</v>
      </c>
      <c r="D61" s="68">
        <f t="shared" si="8"/>
        <v>12</v>
      </c>
      <c r="E61" s="68">
        <f t="shared" si="8"/>
        <v>10</v>
      </c>
      <c r="F61" s="68">
        <f t="shared" si="8"/>
        <v>16</v>
      </c>
      <c r="G61" s="24">
        <f t="shared" si="7"/>
        <v>60</v>
      </c>
      <c r="H61" s="64">
        <f t="shared" si="9"/>
        <v>0.44117647058823528</v>
      </c>
      <c r="I61" s="24"/>
    </row>
    <row r="62" spans="1:9" ht="15" customHeight="1" x14ac:dyDescent="0.25">
      <c r="A62" s="41" t="s">
        <v>82</v>
      </c>
      <c r="B62" s="68">
        <f t="shared" si="8"/>
        <v>10</v>
      </c>
      <c r="C62" s="68">
        <f t="shared" si="8"/>
        <v>4</v>
      </c>
      <c r="D62" s="68">
        <f t="shared" si="8"/>
        <v>26</v>
      </c>
      <c r="E62" s="68">
        <f t="shared" si="8"/>
        <v>11</v>
      </c>
      <c r="F62" s="68">
        <f t="shared" si="8"/>
        <v>21</v>
      </c>
      <c r="G62" s="24">
        <f t="shared" si="7"/>
        <v>72</v>
      </c>
      <c r="H62" s="64">
        <f t="shared" si="9"/>
        <v>0.52941176470588236</v>
      </c>
      <c r="I62" s="24"/>
    </row>
    <row r="63" spans="1:9" ht="15" customHeight="1" x14ac:dyDescent="0.25">
      <c r="A63" s="41" t="s">
        <v>91</v>
      </c>
      <c r="B63" s="68">
        <f t="shared" si="8"/>
        <v>33</v>
      </c>
      <c r="C63" s="68">
        <f t="shared" si="8"/>
        <v>26</v>
      </c>
      <c r="D63" s="68">
        <f t="shared" si="8"/>
        <v>19</v>
      </c>
      <c r="E63" s="68">
        <f t="shared" si="8"/>
        <v>27</v>
      </c>
      <c r="F63" s="68">
        <f t="shared" si="8"/>
        <v>27</v>
      </c>
      <c r="G63" s="24">
        <f t="shared" si="7"/>
        <v>132</v>
      </c>
      <c r="H63" s="64">
        <f t="shared" si="9"/>
        <v>0.97058823529411764</v>
      </c>
      <c r="I63" s="24">
        <v>2</v>
      </c>
    </row>
    <row r="64" spans="1:9" ht="15" customHeight="1" x14ac:dyDescent="0.25">
      <c r="A64" s="41" t="s">
        <v>94</v>
      </c>
      <c r="B64" s="68">
        <f t="shared" si="8"/>
        <v>31</v>
      </c>
      <c r="C64" s="68">
        <f t="shared" si="8"/>
        <v>31</v>
      </c>
      <c r="D64" s="68">
        <f t="shared" si="8"/>
        <v>21</v>
      </c>
      <c r="E64" s="68">
        <f t="shared" si="8"/>
        <v>24</v>
      </c>
      <c r="F64" s="68">
        <f t="shared" si="8"/>
        <v>29</v>
      </c>
      <c r="G64" s="24">
        <f t="shared" si="7"/>
        <v>136</v>
      </c>
      <c r="H64" s="64">
        <f t="shared" si="9"/>
        <v>1</v>
      </c>
      <c r="I64" s="24">
        <v>1</v>
      </c>
    </row>
    <row r="65" spans="1:9" ht="15" customHeight="1" x14ac:dyDescent="0.25">
      <c r="A65" s="41" t="s">
        <v>96</v>
      </c>
      <c r="B65" s="68">
        <f t="shared" si="8"/>
        <v>5</v>
      </c>
      <c r="C65" s="68">
        <f t="shared" si="8"/>
        <v>4</v>
      </c>
      <c r="D65" s="68">
        <f t="shared" si="8"/>
        <v>14</v>
      </c>
      <c r="E65" s="68">
        <f t="shared" si="8"/>
        <v>4</v>
      </c>
      <c r="F65" s="68">
        <f t="shared" si="8"/>
        <v>5</v>
      </c>
      <c r="G65" s="24">
        <f t="shared" si="7"/>
        <v>32</v>
      </c>
      <c r="H65" s="64">
        <f t="shared" si="9"/>
        <v>0.23529411764705882</v>
      </c>
      <c r="I65" s="24"/>
    </row>
    <row r="66" spans="1:9" ht="15" customHeight="1" x14ac:dyDescent="0.25">
      <c r="A66" s="41" t="s">
        <v>112</v>
      </c>
      <c r="B66" s="68">
        <f t="shared" si="8"/>
        <v>22</v>
      </c>
      <c r="C66" s="68">
        <f t="shared" si="8"/>
        <v>23</v>
      </c>
      <c r="D66" s="68">
        <f t="shared" si="8"/>
        <v>22</v>
      </c>
      <c r="E66" s="68">
        <f t="shared" si="8"/>
        <v>28</v>
      </c>
      <c r="F66" s="68">
        <f t="shared" si="8"/>
        <v>23</v>
      </c>
      <c r="G66" s="24">
        <f t="shared" si="7"/>
        <v>118</v>
      </c>
      <c r="H66" s="64">
        <f t="shared" si="9"/>
        <v>0.86764705882352944</v>
      </c>
      <c r="I66" s="24">
        <v>3</v>
      </c>
    </row>
    <row r="67" spans="1:9" ht="15" customHeight="1" x14ac:dyDescent="0.25">
      <c r="A67" s="41" t="s">
        <v>77</v>
      </c>
      <c r="B67" s="68">
        <f t="shared" si="8"/>
        <v>15</v>
      </c>
      <c r="C67" s="68">
        <f t="shared" si="8"/>
        <v>14</v>
      </c>
      <c r="D67" s="68">
        <f t="shared" si="8"/>
        <v>17</v>
      </c>
      <c r="E67" s="68">
        <f t="shared" si="8"/>
        <v>14</v>
      </c>
      <c r="F67" s="68">
        <f t="shared" si="8"/>
        <v>15</v>
      </c>
      <c r="G67" s="24">
        <f t="shared" si="7"/>
        <v>75</v>
      </c>
      <c r="H67" s="64">
        <f t="shared" si="9"/>
        <v>0.55147058823529416</v>
      </c>
      <c r="I67" s="24"/>
    </row>
    <row r="68" spans="1:9" x14ac:dyDescent="0.25">
      <c r="A68" s="24"/>
      <c r="B68" s="68">
        <f t="shared" si="8"/>
        <v>0</v>
      </c>
      <c r="C68" s="68">
        <f t="shared" si="8"/>
        <v>0</v>
      </c>
      <c r="D68" s="68">
        <f t="shared" si="8"/>
        <v>0</v>
      </c>
      <c r="E68" s="68">
        <f t="shared" si="8"/>
        <v>0</v>
      </c>
      <c r="F68" s="68">
        <f t="shared" si="8"/>
        <v>0</v>
      </c>
      <c r="G68" s="24">
        <f t="shared" si="7"/>
        <v>0</v>
      </c>
      <c r="H68" s="64">
        <f t="shared" si="9"/>
        <v>0</v>
      </c>
      <c r="I68" s="24"/>
    </row>
    <row r="69" spans="1:9" x14ac:dyDescent="0.25">
      <c r="A69" s="65"/>
      <c r="B69" s="49">
        <f t="shared" ref="B69:F70" si="10">SUM(B16,B33,B51)</f>
        <v>0</v>
      </c>
      <c r="C69" s="49">
        <f t="shared" si="10"/>
        <v>0</v>
      </c>
      <c r="D69" s="49">
        <f t="shared" si="10"/>
        <v>0</v>
      </c>
      <c r="E69" s="49">
        <f t="shared" si="10"/>
        <v>0</v>
      </c>
      <c r="F69" s="49">
        <f t="shared" si="10"/>
        <v>0</v>
      </c>
      <c r="G69" s="24">
        <f t="shared" si="7"/>
        <v>0</v>
      </c>
      <c r="H69" s="64">
        <f t="shared" si="9"/>
        <v>0</v>
      </c>
      <c r="I69" s="24"/>
    </row>
    <row r="70" spans="1:9" x14ac:dyDescent="0.25">
      <c r="A70" s="24"/>
      <c r="B70" s="49">
        <f t="shared" si="10"/>
        <v>0</v>
      </c>
      <c r="C70" s="49">
        <f t="shared" si="10"/>
        <v>0</v>
      </c>
      <c r="D70" s="49">
        <f t="shared" si="10"/>
        <v>0</v>
      </c>
      <c r="E70" s="49">
        <f t="shared" si="10"/>
        <v>0</v>
      </c>
      <c r="F70" s="49">
        <f t="shared" si="10"/>
        <v>0</v>
      </c>
      <c r="G70" s="24">
        <f t="shared" si="7"/>
        <v>0</v>
      </c>
      <c r="H70" s="64">
        <f t="shared" si="9"/>
        <v>0</v>
      </c>
      <c r="I70" s="24"/>
    </row>
  </sheetData>
  <sortState ref="L47:L56">
    <sortCondition ref="L46"/>
  </sortState>
  <pageMargins left="0.23622047244094491" right="0.23622047244094491" top="0.74803149606299213" bottom="0.74803149606299213" header="0.31496062992125984" footer="0.31496062992125984"/>
  <pageSetup paperSize="9" orientation="landscape" r:id="rId1"/>
  <rowBreaks count="1" manualBreakCount="1">
    <brk id="70" max="14" man="1"/>
  </rowBreaks>
  <colBreaks count="1" manualBreakCount="1">
    <brk id="10" max="5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K8" sqref="K8"/>
    </sheetView>
  </sheetViews>
  <sheetFormatPr defaultRowHeight="15" x14ac:dyDescent="0.25"/>
  <cols>
    <col min="1" max="1" width="3" bestFit="1" customWidth="1"/>
    <col min="2" max="2" width="23.7109375" customWidth="1"/>
    <col min="3" max="3" width="19.28515625" bestFit="1" customWidth="1"/>
    <col min="4" max="5" width="20.28515625" customWidth="1"/>
    <col min="6" max="6" width="15.28515625" customWidth="1"/>
    <col min="9" max="9" width="21.140625" customWidth="1"/>
    <col min="11" max="11" width="24.5703125" customWidth="1"/>
  </cols>
  <sheetData>
    <row r="1" spans="1:11" ht="18.75" x14ac:dyDescent="0.3">
      <c r="B1" s="12" t="s">
        <v>34</v>
      </c>
    </row>
    <row r="2" spans="1:11" ht="15.75" thickBot="1" x14ac:dyDescent="0.3">
      <c r="B2" t="s">
        <v>35</v>
      </c>
    </row>
    <row r="3" spans="1:11" x14ac:dyDescent="0.25">
      <c r="A3">
        <v>1</v>
      </c>
      <c r="C3" s="60" t="s">
        <v>44</v>
      </c>
      <c r="D3" s="60" t="s">
        <v>44</v>
      </c>
      <c r="E3" s="31"/>
    </row>
    <row r="4" spans="1:11" ht="15.75" thickBot="1" x14ac:dyDescent="0.3">
      <c r="A4">
        <v>2</v>
      </c>
      <c r="C4" s="61" t="s">
        <v>90</v>
      </c>
      <c r="D4" s="92"/>
      <c r="E4" s="31"/>
    </row>
    <row r="5" spans="1:11" ht="15.75" thickBot="1" x14ac:dyDescent="0.3">
      <c r="C5" s="76"/>
      <c r="D5" s="93"/>
      <c r="E5" s="111" t="s">
        <v>69</v>
      </c>
      <c r="F5">
        <v>1</v>
      </c>
      <c r="I5" t="s">
        <v>116</v>
      </c>
    </row>
    <row r="6" spans="1:11" ht="15.75" thickBot="1" x14ac:dyDescent="0.3">
      <c r="A6">
        <v>3</v>
      </c>
      <c r="C6" s="60" t="s">
        <v>93</v>
      </c>
      <c r="D6" s="61"/>
      <c r="E6" s="31"/>
    </row>
    <row r="7" spans="1:11" ht="15.75" thickBot="1" x14ac:dyDescent="0.3">
      <c r="A7">
        <v>4</v>
      </c>
      <c r="C7" s="61" t="s">
        <v>69</v>
      </c>
      <c r="D7" s="61" t="s">
        <v>69</v>
      </c>
      <c r="E7" s="31"/>
    </row>
    <row r="8" spans="1:11" ht="15.75" thickBot="1" x14ac:dyDescent="0.3">
      <c r="C8" s="76"/>
      <c r="D8" s="110"/>
      <c r="E8" s="31"/>
      <c r="I8" s="94" t="s">
        <v>75</v>
      </c>
    </row>
    <row r="9" spans="1:11" ht="15.75" thickBot="1" x14ac:dyDescent="0.3">
      <c r="A9">
        <v>5</v>
      </c>
      <c r="C9" s="60" t="s">
        <v>86</v>
      </c>
      <c r="D9" s="107"/>
      <c r="E9" s="31"/>
    </row>
    <row r="10" spans="1:11" ht="15.75" thickBot="1" x14ac:dyDescent="0.3">
      <c r="A10">
        <v>6</v>
      </c>
      <c r="C10" s="61" t="s">
        <v>105</v>
      </c>
      <c r="D10" s="94" t="s">
        <v>105</v>
      </c>
      <c r="E10" s="67"/>
    </row>
    <row r="11" spans="1:11" ht="15.75" thickBot="1" x14ac:dyDescent="0.3">
      <c r="C11" s="76"/>
      <c r="D11" s="93"/>
      <c r="E11" s="94" t="s">
        <v>75</v>
      </c>
      <c r="F11">
        <v>2</v>
      </c>
    </row>
    <row r="12" spans="1:11" ht="15.75" thickBot="1" x14ac:dyDescent="0.3">
      <c r="A12">
        <v>7</v>
      </c>
      <c r="C12" s="60" t="s">
        <v>75</v>
      </c>
      <c r="D12" s="94" t="s">
        <v>75</v>
      </c>
      <c r="E12" s="31"/>
    </row>
    <row r="13" spans="1:11" ht="15.75" thickBot="1" x14ac:dyDescent="0.3">
      <c r="A13">
        <v>8</v>
      </c>
      <c r="C13" s="61" t="s">
        <v>54</v>
      </c>
      <c r="D13" s="109"/>
      <c r="E13" s="31"/>
    </row>
    <row r="14" spans="1:11" ht="15.75" thickBot="1" x14ac:dyDescent="0.3">
      <c r="C14" s="76"/>
      <c r="D14" s="110"/>
      <c r="E14" s="31"/>
      <c r="K14" s="113" t="s">
        <v>70</v>
      </c>
    </row>
    <row r="15" spans="1:11" x14ac:dyDescent="0.25">
      <c r="A15">
        <v>9</v>
      </c>
      <c r="C15" s="60" t="s">
        <v>76</v>
      </c>
      <c r="D15" s="60" t="s">
        <v>76</v>
      </c>
      <c r="E15" s="31"/>
    </row>
    <row r="16" spans="1:11" ht="15.75" thickBot="1" x14ac:dyDescent="0.3">
      <c r="A16">
        <v>10</v>
      </c>
      <c r="C16" s="61" t="s">
        <v>49</v>
      </c>
      <c r="D16" s="92"/>
      <c r="E16" s="31"/>
    </row>
    <row r="17" spans="1:9" ht="15.75" thickBot="1" x14ac:dyDescent="0.3">
      <c r="C17" s="76"/>
      <c r="D17" s="78"/>
      <c r="E17" s="61" t="s">
        <v>104</v>
      </c>
      <c r="F17">
        <v>3</v>
      </c>
    </row>
    <row r="18" spans="1:9" x14ac:dyDescent="0.25">
      <c r="A18">
        <v>11</v>
      </c>
      <c r="C18" s="60" t="s">
        <v>74</v>
      </c>
      <c r="D18" s="60"/>
      <c r="E18" s="31"/>
    </row>
    <row r="19" spans="1:9" ht="15.75" thickBot="1" x14ac:dyDescent="0.3">
      <c r="A19">
        <v>12</v>
      </c>
      <c r="C19" s="61" t="s">
        <v>104</v>
      </c>
      <c r="D19" s="61" t="s">
        <v>104</v>
      </c>
      <c r="E19" s="31"/>
    </row>
    <row r="20" spans="1:9" ht="15.75" thickBot="1" x14ac:dyDescent="0.3">
      <c r="C20" s="76"/>
      <c r="D20" s="107"/>
      <c r="E20" s="31"/>
      <c r="I20" s="60" t="s">
        <v>70</v>
      </c>
    </row>
    <row r="21" spans="1:9" x14ac:dyDescent="0.25">
      <c r="A21">
        <v>13</v>
      </c>
      <c r="C21" s="60" t="s">
        <v>101</v>
      </c>
      <c r="D21" s="60" t="s">
        <v>101</v>
      </c>
      <c r="E21" s="31"/>
    </row>
    <row r="22" spans="1:9" ht="15.75" thickBot="1" x14ac:dyDescent="0.3">
      <c r="A22">
        <v>14</v>
      </c>
      <c r="C22" s="61" t="s">
        <v>65</v>
      </c>
      <c r="D22" s="92"/>
      <c r="E22" s="31"/>
    </row>
    <row r="23" spans="1:9" ht="15.75" thickBot="1" x14ac:dyDescent="0.3">
      <c r="C23" s="76"/>
      <c r="D23" s="93"/>
      <c r="E23" s="60" t="s">
        <v>70</v>
      </c>
      <c r="F23">
        <v>4</v>
      </c>
    </row>
    <row r="24" spans="1:9" x14ac:dyDescent="0.25">
      <c r="A24">
        <v>15</v>
      </c>
      <c r="C24" s="60" t="s">
        <v>70</v>
      </c>
      <c r="D24" s="60" t="s">
        <v>70</v>
      </c>
      <c r="E24" s="31"/>
    </row>
    <row r="25" spans="1:9" ht="15.75" thickBot="1" x14ac:dyDescent="0.3">
      <c r="A25">
        <v>16</v>
      </c>
      <c r="B25" s="61" t="s">
        <v>89</v>
      </c>
      <c r="C25" s="61" t="s">
        <v>89</v>
      </c>
      <c r="D25" s="61"/>
      <c r="E25" s="31"/>
    </row>
    <row r="26" spans="1:9" x14ac:dyDescent="0.25">
      <c r="B26" t="s">
        <v>111</v>
      </c>
      <c r="C26" s="31"/>
      <c r="D26" s="31"/>
      <c r="E26" s="31"/>
    </row>
    <row r="27" spans="1:9" x14ac:dyDescent="0.25">
      <c r="C27" s="31"/>
      <c r="D27" s="31"/>
      <c r="E27" s="31"/>
    </row>
    <row r="28" spans="1:9" x14ac:dyDescent="0.25">
      <c r="C28" s="31"/>
      <c r="D28" s="31"/>
      <c r="E28" s="31"/>
    </row>
    <row r="29" spans="1:9" x14ac:dyDescent="0.25">
      <c r="C29" s="31"/>
      <c r="D29" s="31"/>
      <c r="E29" s="31"/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zoomScaleNormal="100" zoomScaleSheetLayoutView="110" workbookViewId="0">
      <selection activeCell="G13" sqref="G13"/>
    </sheetView>
  </sheetViews>
  <sheetFormatPr defaultRowHeight="15" x14ac:dyDescent="0.25"/>
  <cols>
    <col min="1" max="1" width="3" bestFit="1" customWidth="1"/>
    <col min="2" max="2" width="24.42578125" customWidth="1"/>
    <col min="3" max="3" width="24" customWidth="1"/>
    <col min="4" max="4" width="21.5703125" customWidth="1"/>
    <col min="5" max="5" width="4.42578125" customWidth="1"/>
    <col min="6" max="6" width="18.42578125" customWidth="1"/>
    <col min="7" max="7" width="19" bestFit="1" customWidth="1"/>
    <col min="8" max="8" width="3.5703125" customWidth="1"/>
    <col min="9" max="9" width="19" bestFit="1" customWidth="1"/>
    <col min="10" max="10" width="18" customWidth="1"/>
  </cols>
  <sheetData>
    <row r="1" spans="1:12" ht="18.75" x14ac:dyDescent="0.3">
      <c r="C1" s="12" t="s">
        <v>36</v>
      </c>
      <c r="F1" s="12"/>
    </row>
    <row r="2" spans="1:12" ht="15.75" thickBot="1" x14ac:dyDescent="0.3">
      <c r="C2" t="s">
        <v>35</v>
      </c>
    </row>
    <row r="3" spans="1:12" ht="15.75" thickBot="1" x14ac:dyDescent="0.3">
      <c r="A3" s="60">
        <v>1</v>
      </c>
      <c r="B3" s="77"/>
      <c r="C3" s="79" t="s">
        <v>58</v>
      </c>
    </row>
    <row r="4" spans="1:12" ht="15.75" thickBot="1" x14ac:dyDescent="0.3">
      <c r="A4" s="61">
        <v>2</v>
      </c>
      <c r="B4" s="81"/>
      <c r="C4" s="80" t="s">
        <v>46</v>
      </c>
      <c r="D4" s="95" t="s">
        <v>46</v>
      </c>
      <c r="E4">
        <v>1</v>
      </c>
    </row>
    <row r="5" spans="1:12" ht="15.75" thickBot="1" x14ac:dyDescent="0.3">
      <c r="A5" s="60">
        <v>3</v>
      </c>
      <c r="B5" s="77"/>
      <c r="C5" s="79" t="s">
        <v>92</v>
      </c>
      <c r="D5" s="85"/>
      <c r="F5" s="105" t="s">
        <v>72</v>
      </c>
      <c r="G5">
        <v>1</v>
      </c>
    </row>
    <row r="6" spans="1:12" ht="15.75" thickBot="1" x14ac:dyDescent="0.3">
      <c r="A6" s="61">
        <v>4</v>
      </c>
      <c r="B6" s="81"/>
      <c r="C6" s="80" t="s">
        <v>72</v>
      </c>
      <c r="D6" s="96" t="s">
        <v>72</v>
      </c>
      <c r="E6">
        <v>2</v>
      </c>
      <c r="F6" s="85"/>
      <c r="I6" s="105" t="s">
        <v>72</v>
      </c>
      <c r="J6">
        <v>1</v>
      </c>
      <c r="K6">
        <v>3</v>
      </c>
    </row>
    <row r="7" spans="1:12" ht="15.75" thickBot="1" x14ac:dyDescent="0.3">
      <c r="A7" s="60">
        <v>5</v>
      </c>
      <c r="B7" s="77"/>
      <c r="C7" s="79" t="s">
        <v>71</v>
      </c>
      <c r="D7" s="98" t="s">
        <v>52</v>
      </c>
      <c r="E7">
        <v>3</v>
      </c>
      <c r="F7" s="85"/>
    </row>
    <row r="8" spans="1:12" ht="15.75" thickBot="1" x14ac:dyDescent="0.3">
      <c r="A8" s="61">
        <v>6</v>
      </c>
      <c r="B8" s="81"/>
      <c r="C8" s="80" t="s">
        <v>52</v>
      </c>
      <c r="D8" s="85"/>
      <c r="F8" s="112" t="s">
        <v>52</v>
      </c>
      <c r="G8">
        <v>2</v>
      </c>
    </row>
    <row r="9" spans="1:12" ht="15.75" thickBot="1" x14ac:dyDescent="0.3">
      <c r="A9" s="60">
        <v>7</v>
      </c>
      <c r="B9" s="77"/>
      <c r="C9" s="79" t="s">
        <v>102</v>
      </c>
      <c r="D9" s="104"/>
    </row>
    <row r="10" spans="1:12" ht="15.75" thickBot="1" x14ac:dyDescent="0.3">
      <c r="A10" s="61">
        <v>8</v>
      </c>
      <c r="B10" s="81"/>
      <c r="C10" s="80" t="s">
        <v>82</v>
      </c>
      <c r="D10" s="103" t="s">
        <v>102</v>
      </c>
      <c r="E10">
        <v>4</v>
      </c>
      <c r="F10" s="91"/>
    </row>
    <row r="11" spans="1:12" x14ac:dyDescent="0.25">
      <c r="A11" s="60">
        <v>9</v>
      </c>
      <c r="B11" s="77"/>
      <c r="C11" s="79" t="s">
        <v>50</v>
      </c>
      <c r="D11" s="97" t="s">
        <v>50</v>
      </c>
      <c r="E11">
        <v>5</v>
      </c>
      <c r="L11" s="99" t="s">
        <v>115</v>
      </c>
    </row>
    <row r="12" spans="1:12" ht="15.75" thickBot="1" x14ac:dyDescent="0.3">
      <c r="A12" s="61">
        <v>10</v>
      </c>
      <c r="B12" s="81"/>
      <c r="C12" s="80" t="s">
        <v>106</v>
      </c>
      <c r="D12" s="85"/>
    </row>
    <row r="13" spans="1:12" ht="15.75" thickBot="1" x14ac:dyDescent="0.3">
      <c r="A13" s="60">
        <v>11</v>
      </c>
      <c r="B13" s="77"/>
      <c r="C13" s="79" t="s">
        <v>91</v>
      </c>
      <c r="D13" s="85"/>
    </row>
    <row r="14" spans="1:12" ht="16.5" thickTop="1" thickBot="1" x14ac:dyDescent="0.3">
      <c r="A14" s="61">
        <v>12</v>
      </c>
      <c r="B14" s="81"/>
      <c r="C14" s="80" t="s">
        <v>73</v>
      </c>
      <c r="D14" s="96" t="s">
        <v>73</v>
      </c>
      <c r="E14">
        <v>6</v>
      </c>
      <c r="F14" s="106" t="s">
        <v>73</v>
      </c>
      <c r="G14">
        <v>3</v>
      </c>
    </row>
    <row r="15" spans="1:12" ht="16.5" thickTop="1" thickBot="1" x14ac:dyDescent="0.3">
      <c r="A15" s="60">
        <v>13</v>
      </c>
      <c r="B15" s="77"/>
      <c r="C15" s="79" t="s">
        <v>100</v>
      </c>
      <c r="D15" s="100" t="s">
        <v>100</v>
      </c>
      <c r="E15">
        <v>7</v>
      </c>
      <c r="F15" s="85"/>
      <c r="I15" s="106" t="s">
        <v>115</v>
      </c>
      <c r="J15">
        <v>2</v>
      </c>
    </row>
    <row r="16" spans="1:12" ht="16.5" thickTop="1" thickBot="1" x14ac:dyDescent="0.3">
      <c r="A16" s="61">
        <v>14</v>
      </c>
      <c r="B16" s="81"/>
      <c r="C16" s="80" t="s">
        <v>77</v>
      </c>
      <c r="D16" s="85"/>
      <c r="F16" s="85"/>
    </row>
    <row r="17" spans="1:16" ht="16.5" thickTop="1" thickBot="1" x14ac:dyDescent="0.3">
      <c r="A17" s="60">
        <v>15</v>
      </c>
      <c r="B17" s="77"/>
      <c r="C17" s="79" t="s">
        <v>66</v>
      </c>
      <c r="D17" s="99" t="s">
        <v>115</v>
      </c>
      <c r="E17">
        <v>8</v>
      </c>
      <c r="F17" s="106" t="s">
        <v>115</v>
      </c>
      <c r="G17">
        <v>4</v>
      </c>
    </row>
    <row r="18" spans="1:16" ht="16.5" thickTop="1" thickBot="1" x14ac:dyDescent="0.3">
      <c r="A18" s="61">
        <v>16</v>
      </c>
      <c r="B18" s="81"/>
      <c r="C18" s="80" t="s">
        <v>59</v>
      </c>
      <c r="D18" s="89"/>
      <c r="F18" s="85"/>
      <c r="N18" s="99" t="s">
        <v>115</v>
      </c>
      <c r="P18">
        <v>1</v>
      </c>
    </row>
    <row r="19" spans="1:16" x14ac:dyDescent="0.25">
      <c r="A19" s="60">
        <v>17</v>
      </c>
      <c r="B19" s="77"/>
      <c r="C19" s="79" t="s">
        <v>48</v>
      </c>
      <c r="D19" s="101" t="s">
        <v>48</v>
      </c>
      <c r="E19">
        <v>9</v>
      </c>
      <c r="F19" s="85"/>
    </row>
    <row r="20" spans="1:16" ht="15.75" thickBot="1" x14ac:dyDescent="0.3">
      <c r="A20" s="61">
        <v>18</v>
      </c>
      <c r="B20" s="81"/>
      <c r="C20" s="80" t="s">
        <v>64</v>
      </c>
      <c r="D20" s="85"/>
      <c r="F20" s="105" t="s">
        <v>45</v>
      </c>
      <c r="G20">
        <v>5</v>
      </c>
    </row>
    <row r="21" spans="1:16" x14ac:dyDescent="0.25">
      <c r="A21" s="60">
        <v>19</v>
      </c>
      <c r="B21" s="77"/>
      <c r="C21" s="79" t="s">
        <v>113</v>
      </c>
      <c r="D21" s="85"/>
    </row>
    <row r="22" spans="1:16" ht="15.75" thickBot="1" x14ac:dyDescent="0.3">
      <c r="A22" s="61">
        <v>20</v>
      </c>
      <c r="B22" s="81"/>
      <c r="C22" s="80" t="s">
        <v>45</v>
      </c>
      <c r="D22" s="96" t="s">
        <v>45</v>
      </c>
      <c r="E22">
        <v>10</v>
      </c>
    </row>
    <row r="23" spans="1:16" ht="16.5" thickTop="1" thickBot="1" x14ac:dyDescent="0.3">
      <c r="A23" s="60">
        <v>21</v>
      </c>
      <c r="B23" s="77"/>
      <c r="C23" s="79" t="s">
        <v>96</v>
      </c>
      <c r="D23" s="90"/>
      <c r="I23" s="105" t="s">
        <v>94</v>
      </c>
      <c r="J23">
        <v>3</v>
      </c>
      <c r="L23" s="106" t="s">
        <v>47</v>
      </c>
      <c r="M23">
        <v>2</v>
      </c>
    </row>
    <row r="24" spans="1:16" ht="15.75" thickBot="1" x14ac:dyDescent="0.3">
      <c r="A24" s="61">
        <v>22</v>
      </c>
      <c r="B24" s="81"/>
      <c r="C24" s="80" t="s">
        <v>94</v>
      </c>
      <c r="D24" s="102" t="s">
        <v>94</v>
      </c>
      <c r="E24">
        <v>11</v>
      </c>
    </row>
    <row r="25" spans="1:16" ht="15.75" thickBot="1" x14ac:dyDescent="0.3">
      <c r="A25" s="60">
        <v>23</v>
      </c>
      <c r="B25" s="77"/>
      <c r="C25" s="79" t="s">
        <v>51</v>
      </c>
      <c r="D25" s="85"/>
      <c r="F25" s="22"/>
    </row>
    <row r="26" spans="1:16" ht="15.75" thickBot="1" x14ac:dyDescent="0.3">
      <c r="A26" s="61">
        <v>24</v>
      </c>
      <c r="B26" s="81"/>
      <c r="C26" s="80" t="s">
        <v>61</v>
      </c>
      <c r="D26" s="103" t="s">
        <v>51</v>
      </c>
      <c r="E26">
        <v>12</v>
      </c>
      <c r="F26" s="105" t="s">
        <v>94</v>
      </c>
      <c r="G26">
        <v>6</v>
      </c>
    </row>
    <row r="27" spans="1:16" x14ac:dyDescent="0.25">
      <c r="A27" s="60">
        <v>25</v>
      </c>
      <c r="B27" s="77"/>
      <c r="C27" s="79" t="s">
        <v>63</v>
      </c>
      <c r="D27" s="101" t="s">
        <v>63</v>
      </c>
      <c r="E27">
        <v>13</v>
      </c>
      <c r="F27" s="22"/>
    </row>
    <row r="28" spans="1:16" ht="15.75" thickBot="1" x14ac:dyDescent="0.3">
      <c r="A28" s="61">
        <v>26</v>
      </c>
      <c r="B28" s="81"/>
      <c r="C28" s="80" t="s">
        <v>95</v>
      </c>
      <c r="D28" s="85"/>
      <c r="F28" s="22"/>
    </row>
    <row r="29" spans="1:16" ht="16.5" thickTop="1" thickBot="1" x14ac:dyDescent="0.3">
      <c r="A29" s="60">
        <v>27</v>
      </c>
      <c r="B29" s="77"/>
      <c r="C29" s="79" t="s">
        <v>103</v>
      </c>
      <c r="D29" s="85"/>
      <c r="F29" s="106" t="s">
        <v>47</v>
      </c>
      <c r="G29">
        <v>7</v>
      </c>
    </row>
    <row r="30" spans="1:16" ht="16.5" thickTop="1" thickBot="1" x14ac:dyDescent="0.3">
      <c r="A30" s="61">
        <v>28</v>
      </c>
      <c r="B30" s="81"/>
      <c r="C30" s="80" t="s">
        <v>47</v>
      </c>
      <c r="D30" s="96" t="s">
        <v>47</v>
      </c>
      <c r="E30">
        <v>14</v>
      </c>
    </row>
    <row r="31" spans="1:16" ht="16.5" thickTop="1" thickBot="1" x14ac:dyDescent="0.3">
      <c r="A31" s="60">
        <v>29</v>
      </c>
      <c r="C31" s="82" t="s">
        <v>60</v>
      </c>
      <c r="I31" s="106" t="s">
        <v>47</v>
      </c>
      <c r="J31">
        <v>4</v>
      </c>
    </row>
    <row r="32" spans="1:16" ht="16.5" thickTop="1" thickBot="1" x14ac:dyDescent="0.3">
      <c r="A32" s="61">
        <v>30</v>
      </c>
      <c r="C32" s="84" t="s">
        <v>53</v>
      </c>
      <c r="D32" s="100" t="s">
        <v>60</v>
      </c>
      <c r="E32">
        <v>15</v>
      </c>
    </row>
    <row r="33" spans="1:7" ht="16.5" thickTop="1" thickBot="1" x14ac:dyDescent="0.3">
      <c r="A33" s="60">
        <v>31</v>
      </c>
      <c r="B33" s="82" t="s">
        <v>97</v>
      </c>
      <c r="C33" s="82" t="s">
        <v>97</v>
      </c>
      <c r="F33" s="106" t="s">
        <v>97</v>
      </c>
      <c r="G33">
        <v>8</v>
      </c>
    </row>
    <row r="34" spans="1:7" ht="16.5" thickTop="1" thickBot="1" x14ac:dyDescent="0.3">
      <c r="A34" s="61">
        <v>32</v>
      </c>
      <c r="B34" s="84" t="s">
        <v>87</v>
      </c>
      <c r="C34" s="89"/>
      <c r="D34" s="100" t="s">
        <v>97</v>
      </c>
      <c r="E34">
        <v>16</v>
      </c>
    </row>
    <row r="35" spans="1:7" x14ac:dyDescent="0.25">
      <c r="A35" s="60">
        <v>33</v>
      </c>
      <c r="B35" s="82" t="s">
        <v>98</v>
      </c>
      <c r="C35" s="83"/>
    </row>
    <row r="36" spans="1:7" ht="15.75" thickBot="1" x14ac:dyDescent="0.3">
      <c r="A36" s="61">
        <v>34</v>
      </c>
      <c r="B36" s="84" t="s">
        <v>88</v>
      </c>
      <c r="C36" s="84" t="s">
        <v>88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view="pageBreakPreview" zoomScaleNormal="100" zoomScaleSheetLayoutView="100" workbookViewId="0">
      <selection activeCell="A31" sqref="A31:K36"/>
    </sheetView>
  </sheetViews>
  <sheetFormatPr defaultRowHeight="15" x14ac:dyDescent="0.25"/>
  <cols>
    <col min="1" max="1" width="20.7109375" customWidth="1"/>
    <col min="2" max="6" width="8.140625" customWidth="1"/>
    <col min="9" max="9" width="16.28515625" bestFit="1" customWidth="1"/>
  </cols>
  <sheetData>
    <row r="1" spans="1:11" ht="14.45" customHeight="1" x14ac:dyDescent="0.25">
      <c r="A1" s="35" t="s">
        <v>78</v>
      </c>
    </row>
    <row r="2" spans="1:11" ht="18.75" x14ac:dyDescent="0.25">
      <c r="A2" s="35"/>
      <c r="B2" s="29">
        <v>1</v>
      </c>
      <c r="C2" s="28">
        <v>2</v>
      </c>
      <c r="D2" s="34">
        <v>3</v>
      </c>
      <c r="E2" s="33">
        <v>4</v>
      </c>
      <c r="F2" s="34">
        <v>5</v>
      </c>
      <c r="G2" s="51">
        <v>6</v>
      </c>
      <c r="H2" s="51">
        <v>7</v>
      </c>
      <c r="I2" s="24" t="s">
        <v>26</v>
      </c>
      <c r="J2" s="24" t="s">
        <v>27</v>
      </c>
      <c r="K2" s="24" t="s">
        <v>28</v>
      </c>
    </row>
    <row r="3" spans="1:11" x14ac:dyDescent="0.25">
      <c r="A3" s="41" t="s">
        <v>93</v>
      </c>
      <c r="B3" s="42">
        <v>0</v>
      </c>
      <c r="C3" s="42">
        <v>5</v>
      </c>
      <c r="D3" s="42">
        <v>0</v>
      </c>
      <c r="E3" s="42">
        <v>0</v>
      </c>
      <c r="F3" s="42">
        <v>0</v>
      </c>
      <c r="G3" s="42">
        <v>0</v>
      </c>
      <c r="H3" s="42">
        <v>7</v>
      </c>
      <c r="I3" s="24">
        <f>SUM(B3:H3)</f>
        <v>12</v>
      </c>
      <c r="J3" s="24"/>
      <c r="K3" s="25">
        <f>I3/MAX($I$3:$I$18)</f>
        <v>0.23529411764705882</v>
      </c>
    </row>
    <row r="4" spans="1:11" x14ac:dyDescent="0.25">
      <c r="A4" s="41" t="s">
        <v>74</v>
      </c>
      <c r="B4" s="42">
        <v>0</v>
      </c>
      <c r="C4" s="42">
        <v>0</v>
      </c>
      <c r="D4" s="42">
        <v>0</v>
      </c>
      <c r="E4" s="42">
        <v>0</v>
      </c>
      <c r="F4" s="42">
        <v>0</v>
      </c>
      <c r="G4" s="42">
        <v>4</v>
      </c>
      <c r="H4" s="42">
        <v>0</v>
      </c>
      <c r="I4" s="24">
        <f t="shared" ref="I4:I17" si="0">SUM(B4:H4)</f>
        <v>4</v>
      </c>
      <c r="J4" s="24"/>
      <c r="K4" s="25">
        <f t="shared" ref="K4:K18" si="1">I4/MAX($I$3:$I$18)</f>
        <v>7.8431372549019607E-2</v>
      </c>
    </row>
    <row r="5" spans="1:11" x14ac:dyDescent="0.25">
      <c r="A5" s="41" t="s">
        <v>104</v>
      </c>
      <c r="B5" s="28">
        <v>6</v>
      </c>
      <c r="C5" s="42">
        <v>2</v>
      </c>
      <c r="D5" s="42">
        <v>0</v>
      </c>
      <c r="E5" s="42">
        <v>4</v>
      </c>
      <c r="F5" s="42">
        <v>16</v>
      </c>
      <c r="G5" s="42">
        <v>8</v>
      </c>
      <c r="H5" s="42">
        <v>0</v>
      </c>
      <c r="I5" s="24">
        <f>SUM(C5:H5)</f>
        <v>30</v>
      </c>
      <c r="J5" s="88"/>
      <c r="K5" s="25">
        <f t="shared" si="1"/>
        <v>0.58823529411764708</v>
      </c>
    </row>
    <row r="6" spans="1:11" x14ac:dyDescent="0.25">
      <c r="A6" s="41" t="s">
        <v>105</v>
      </c>
      <c r="B6" s="42">
        <v>0</v>
      </c>
      <c r="C6" s="42">
        <v>0</v>
      </c>
      <c r="D6" s="42">
        <v>3</v>
      </c>
      <c r="E6" s="42">
        <v>0</v>
      </c>
      <c r="F6" s="42">
        <v>3</v>
      </c>
      <c r="G6" s="42">
        <v>0</v>
      </c>
      <c r="H6" s="42">
        <v>0</v>
      </c>
      <c r="I6" s="24">
        <f>SUM(B6:H6)</f>
        <v>6</v>
      </c>
      <c r="J6" s="30"/>
      <c r="K6" s="25">
        <f t="shared" si="1"/>
        <v>0.11764705882352941</v>
      </c>
    </row>
    <row r="7" spans="1:11" x14ac:dyDescent="0.25">
      <c r="A7" s="41" t="s">
        <v>111</v>
      </c>
      <c r="B7" s="42">
        <v>5</v>
      </c>
      <c r="C7" s="42">
        <v>0</v>
      </c>
      <c r="D7" s="42">
        <v>4</v>
      </c>
      <c r="E7" s="42">
        <v>0</v>
      </c>
      <c r="F7" s="42">
        <v>7</v>
      </c>
      <c r="G7" s="42">
        <v>0</v>
      </c>
      <c r="H7" s="42">
        <v>0</v>
      </c>
      <c r="I7" s="24">
        <f t="shared" si="0"/>
        <v>16</v>
      </c>
      <c r="J7" s="30"/>
      <c r="K7" s="25">
        <f t="shared" si="1"/>
        <v>0.31372549019607843</v>
      </c>
    </row>
    <row r="8" spans="1:11" x14ac:dyDescent="0.25">
      <c r="A8" s="41" t="s">
        <v>89</v>
      </c>
      <c r="B8" s="42">
        <v>2</v>
      </c>
      <c r="C8" s="42">
        <v>0</v>
      </c>
      <c r="D8" s="42">
        <v>3</v>
      </c>
      <c r="E8" s="42">
        <v>2</v>
      </c>
      <c r="F8" s="42">
        <v>0</v>
      </c>
      <c r="G8" s="42">
        <v>2</v>
      </c>
      <c r="H8" s="42">
        <v>2</v>
      </c>
      <c r="I8" s="24">
        <f t="shared" si="0"/>
        <v>11</v>
      </c>
      <c r="J8" s="87"/>
      <c r="K8" s="25">
        <f t="shared" si="1"/>
        <v>0.21568627450980393</v>
      </c>
    </row>
    <row r="9" spans="1:11" x14ac:dyDescent="0.25">
      <c r="A9" s="41" t="s">
        <v>49</v>
      </c>
      <c r="B9" s="42">
        <v>3</v>
      </c>
      <c r="C9" s="42">
        <v>4</v>
      </c>
      <c r="D9" s="42">
        <v>8</v>
      </c>
      <c r="E9" s="42">
        <v>4</v>
      </c>
      <c r="F9" s="42">
        <v>5</v>
      </c>
      <c r="G9" s="42">
        <v>7</v>
      </c>
      <c r="H9" s="42">
        <v>0</v>
      </c>
      <c r="I9" s="24">
        <f t="shared" si="0"/>
        <v>31</v>
      </c>
      <c r="J9" s="30"/>
      <c r="K9" s="25">
        <f t="shared" si="1"/>
        <v>0.60784313725490191</v>
      </c>
    </row>
    <row r="10" spans="1:11" x14ac:dyDescent="0.25">
      <c r="A10" s="41" t="s">
        <v>69</v>
      </c>
      <c r="B10" s="42">
        <v>1</v>
      </c>
      <c r="C10" s="42">
        <v>5</v>
      </c>
      <c r="D10" s="42">
        <v>0</v>
      </c>
      <c r="E10" s="42">
        <v>0</v>
      </c>
      <c r="F10" s="42">
        <v>0</v>
      </c>
      <c r="G10" s="42">
        <v>6</v>
      </c>
      <c r="H10" s="42">
        <v>4</v>
      </c>
      <c r="I10" s="24">
        <f t="shared" si="0"/>
        <v>16</v>
      </c>
      <c r="J10" s="30"/>
      <c r="K10" s="25">
        <f t="shared" si="1"/>
        <v>0.31372549019607843</v>
      </c>
    </row>
    <row r="11" spans="1:11" x14ac:dyDescent="0.25">
      <c r="A11" s="41" t="s">
        <v>54</v>
      </c>
      <c r="B11" s="42">
        <v>4</v>
      </c>
      <c r="C11" s="42">
        <v>7</v>
      </c>
      <c r="D11" s="42">
        <v>0</v>
      </c>
      <c r="E11" s="42">
        <v>5</v>
      </c>
      <c r="F11" s="42">
        <v>4</v>
      </c>
      <c r="G11" s="42">
        <v>4</v>
      </c>
      <c r="H11" s="42">
        <v>4</v>
      </c>
      <c r="I11" s="24">
        <f t="shared" si="0"/>
        <v>28</v>
      </c>
      <c r="J11" s="30"/>
      <c r="K11" s="25">
        <f t="shared" si="1"/>
        <v>0.5490196078431373</v>
      </c>
    </row>
    <row r="12" spans="1:11" x14ac:dyDescent="0.25">
      <c r="A12" s="41" t="s">
        <v>70</v>
      </c>
      <c r="B12" s="42">
        <v>0</v>
      </c>
      <c r="C12" s="42">
        <v>6</v>
      </c>
      <c r="D12" s="42">
        <v>4</v>
      </c>
      <c r="E12" s="42">
        <v>5</v>
      </c>
      <c r="F12" s="42">
        <v>10</v>
      </c>
      <c r="G12" s="42">
        <v>5</v>
      </c>
      <c r="H12" s="42">
        <v>6</v>
      </c>
      <c r="I12" s="24">
        <f t="shared" si="0"/>
        <v>36</v>
      </c>
      <c r="J12" s="30"/>
      <c r="K12" s="25">
        <f t="shared" si="1"/>
        <v>0.70588235294117652</v>
      </c>
    </row>
    <row r="13" spans="1:11" x14ac:dyDescent="0.25">
      <c r="A13" s="41" t="s">
        <v>44</v>
      </c>
      <c r="B13" s="42">
        <v>7</v>
      </c>
      <c r="C13" s="42">
        <v>4</v>
      </c>
      <c r="D13" s="42">
        <v>9</v>
      </c>
      <c r="E13" s="42">
        <v>3</v>
      </c>
      <c r="F13" s="42">
        <v>6</v>
      </c>
      <c r="G13" s="42">
        <v>8</v>
      </c>
      <c r="H13" s="42">
        <v>0</v>
      </c>
      <c r="I13" s="24">
        <f t="shared" si="0"/>
        <v>37</v>
      </c>
      <c r="J13" s="30"/>
      <c r="K13" s="25">
        <f t="shared" si="1"/>
        <v>0.72549019607843135</v>
      </c>
    </row>
    <row r="14" spans="1:11" x14ac:dyDescent="0.25">
      <c r="A14" s="41" t="s">
        <v>76</v>
      </c>
      <c r="B14" s="42">
        <v>0</v>
      </c>
      <c r="C14" s="42">
        <v>0</v>
      </c>
      <c r="D14" s="42">
        <v>0</v>
      </c>
      <c r="E14" s="42">
        <v>4</v>
      </c>
      <c r="F14" s="42">
        <v>4</v>
      </c>
      <c r="G14" s="42">
        <v>0</v>
      </c>
      <c r="H14" s="42">
        <v>4</v>
      </c>
      <c r="I14" s="24">
        <f t="shared" si="0"/>
        <v>12</v>
      </c>
      <c r="J14" s="30"/>
      <c r="K14" s="25">
        <f t="shared" si="1"/>
        <v>0.23529411764705882</v>
      </c>
    </row>
    <row r="15" spans="1:11" x14ac:dyDescent="0.25">
      <c r="A15" s="41" t="s">
        <v>101</v>
      </c>
      <c r="B15" s="42">
        <v>4</v>
      </c>
      <c r="C15" s="42">
        <v>0</v>
      </c>
      <c r="D15" s="42">
        <v>4</v>
      </c>
      <c r="E15" s="42">
        <v>5</v>
      </c>
      <c r="F15" s="42">
        <v>6</v>
      </c>
      <c r="G15" s="42">
        <v>0</v>
      </c>
      <c r="H15" s="42">
        <v>24</v>
      </c>
      <c r="I15" s="24">
        <f t="shared" si="0"/>
        <v>43</v>
      </c>
      <c r="J15" s="30"/>
      <c r="K15" s="25">
        <f t="shared" si="1"/>
        <v>0.84313725490196079</v>
      </c>
    </row>
    <row r="16" spans="1:11" x14ac:dyDescent="0.25">
      <c r="A16" s="41" t="s">
        <v>65</v>
      </c>
      <c r="B16" s="42">
        <v>7</v>
      </c>
      <c r="C16" s="42">
        <v>7</v>
      </c>
      <c r="D16" s="42">
        <v>5</v>
      </c>
      <c r="E16" s="42">
        <v>8</v>
      </c>
      <c r="F16" s="42">
        <v>0</v>
      </c>
      <c r="G16" s="42">
        <v>5</v>
      </c>
      <c r="H16" s="42">
        <v>8</v>
      </c>
      <c r="I16" s="24">
        <f t="shared" si="0"/>
        <v>40</v>
      </c>
      <c r="J16" s="30"/>
      <c r="K16" s="25">
        <f t="shared" si="1"/>
        <v>0.78431372549019607</v>
      </c>
    </row>
    <row r="17" spans="1:12" x14ac:dyDescent="0.25">
      <c r="A17" s="41" t="s">
        <v>86</v>
      </c>
      <c r="B17" s="42">
        <v>12</v>
      </c>
      <c r="C17" s="42">
        <v>3</v>
      </c>
      <c r="D17" s="42">
        <v>4</v>
      </c>
      <c r="E17" s="42">
        <v>8</v>
      </c>
      <c r="F17" s="42">
        <v>14</v>
      </c>
      <c r="G17" s="42">
        <v>6</v>
      </c>
      <c r="H17" s="42">
        <v>4</v>
      </c>
      <c r="I17" s="24">
        <f t="shared" si="0"/>
        <v>51</v>
      </c>
      <c r="J17" s="30"/>
      <c r="K17" s="25">
        <f t="shared" si="1"/>
        <v>1</v>
      </c>
    </row>
    <row r="18" spans="1:12" x14ac:dyDescent="0.25">
      <c r="A18" s="41" t="s">
        <v>90</v>
      </c>
      <c r="B18" s="42">
        <v>7</v>
      </c>
      <c r="C18" s="42">
        <v>0</v>
      </c>
      <c r="D18" s="42">
        <v>0</v>
      </c>
      <c r="E18" s="42">
        <v>0</v>
      </c>
      <c r="F18" s="42">
        <v>2</v>
      </c>
      <c r="G18" s="42">
        <v>0</v>
      </c>
      <c r="H18" s="42">
        <v>0</v>
      </c>
      <c r="I18" s="24">
        <f>SUM(B18:H18)</f>
        <v>9</v>
      </c>
      <c r="J18" s="30"/>
      <c r="K18" s="25">
        <f t="shared" si="1"/>
        <v>0.17647058823529413</v>
      </c>
    </row>
    <row r="19" spans="1:12" ht="18.75" x14ac:dyDescent="0.25">
      <c r="A19" s="35" t="s">
        <v>79</v>
      </c>
      <c r="B19" s="43"/>
      <c r="C19" s="43"/>
      <c r="D19" s="43"/>
      <c r="E19" s="43"/>
      <c r="F19" s="43"/>
      <c r="G19" s="43"/>
      <c r="H19" s="43"/>
    </row>
    <row r="20" spans="1:12" ht="18.75" x14ac:dyDescent="0.25">
      <c r="A20" s="35"/>
      <c r="B20" s="34">
        <v>1</v>
      </c>
      <c r="C20" s="33">
        <v>2</v>
      </c>
      <c r="D20" s="33">
        <v>3</v>
      </c>
      <c r="E20" s="33">
        <v>4</v>
      </c>
      <c r="F20" s="33">
        <v>5</v>
      </c>
      <c r="G20" s="50">
        <v>6</v>
      </c>
      <c r="H20" s="50">
        <v>7</v>
      </c>
      <c r="I20" s="24" t="s">
        <v>26</v>
      </c>
      <c r="J20" s="24" t="s">
        <v>27</v>
      </c>
      <c r="K20" s="24" t="s">
        <v>28</v>
      </c>
    </row>
    <row r="21" spans="1:12" x14ac:dyDescent="0.25">
      <c r="A21" s="41" t="s">
        <v>93</v>
      </c>
      <c r="B21" s="42">
        <v>4</v>
      </c>
      <c r="C21" s="42">
        <v>0</v>
      </c>
      <c r="D21" s="42">
        <v>2</v>
      </c>
      <c r="E21" s="42">
        <v>5</v>
      </c>
      <c r="F21" s="42">
        <v>4</v>
      </c>
      <c r="G21" s="42">
        <v>0</v>
      </c>
      <c r="H21" s="42">
        <v>7</v>
      </c>
      <c r="I21" s="10">
        <f>SUM(B21:H21)</f>
        <v>22</v>
      </c>
      <c r="J21" s="45"/>
      <c r="K21" s="44">
        <f>I21/MAX($I$21:$I$36)</f>
        <v>0.40740740740740738</v>
      </c>
    </row>
    <row r="22" spans="1:12" x14ac:dyDescent="0.25">
      <c r="A22" s="41" t="s">
        <v>74</v>
      </c>
      <c r="B22" s="42">
        <v>0</v>
      </c>
      <c r="C22" s="42">
        <v>4</v>
      </c>
      <c r="D22" s="42">
        <v>5</v>
      </c>
      <c r="E22" s="42">
        <v>0</v>
      </c>
      <c r="F22" s="42">
        <v>0</v>
      </c>
      <c r="G22" s="42">
        <v>2</v>
      </c>
      <c r="H22" s="42">
        <v>0</v>
      </c>
      <c r="I22" s="10">
        <f t="shared" ref="I22:I36" si="2">SUM(B22:H22)</f>
        <v>11</v>
      </c>
      <c r="J22" s="45"/>
      <c r="K22" s="44">
        <f t="shared" ref="K22:K36" si="3">I22/MAX($I$21:$I$36)</f>
        <v>0.20370370370370369</v>
      </c>
    </row>
    <row r="23" spans="1:12" x14ac:dyDescent="0.25">
      <c r="A23" s="41" t="s">
        <v>104</v>
      </c>
      <c r="B23" s="42">
        <v>8</v>
      </c>
      <c r="C23" s="42">
        <v>4</v>
      </c>
      <c r="D23" s="42">
        <v>8</v>
      </c>
      <c r="E23" s="42">
        <v>14</v>
      </c>
      <c r="F23" s="42">
        <v>0</v>
      </c>
      <c r="G23" s="42">
        <v>2</v>
      </c>
      <c r="H23" s="42">
        <v>0</v>
      </c>
      <c r="I23" s="10">
        <f t="shared" si="2"/>
        <v>36</v>
      </c>
      <c r="J23" s="116"/>
      <c r="K23" s="122">
        <f t="shared" si="3"/>
        <v>0.66666666666666663</v>
      </c>
    </row>
    <row r="24" spans="1:12" x14ac:dyDescent="0.25">
      <c r="A24" s="41" t="s">
        <v>105</v>
      </c>
      <c r="B24" s="42">
        <v>0</v>
      </c>
      <c r="C24" s="42">
        <v>2</v>
      </c>
      <c r="D24" s="42">
        <v>0</v>
      </c>
      <c r="E24" s="42">
        <v>3</v>
      </c>
      <c r="F24" s="42">
        <v>0</v>
      </c>
      <c r="G24" s="42">
        <v>0</v>
      </c>
      <c r="H24" s="42">
        <v>0</v>
      </c>
      <c r="I24" s="10">
        <f t="shared" si="2"/>
        <v>5</v>
      </c>
      <c r="J24" s="117"/>
      <c r="K24" s="119">
        <f t="shared" si="3"/>
        <v>9.2592592592592587E-2</v>
      </c>
    </row>
    <row r="25" spans="1:12" x14ac:dyDescent="0.25">
      <c r="A25" s="41" t="s">
        <v>111</v>
      </c>
      <c r="B25" s="42">
        <v>2</v>
      </c>
      <c r="C25" s="42">
        <v>5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10">
        <f t="shared" si="2"/>
        <v>7</v>
      </c>
      <c r="J25" s="117"/>
      <c r="K25" s="119">
        <f t="shared" si="3"/>
        <v>0.12962962962962962</v>
      </c>
    </row>
    <row r="26" spans="1:12" x14ac:dyDescent="0.25">
      <c r="A26" s="41" t="s">
        <v>89</v>
      </c>
      <c r="B26" s="42">
        <v>5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10">
        <f t="shared" si="2"/>
        <v>5</v>
      </c>
      <c r="J26" s="117"/>
      <c r="K26" s="119">
        <f t="shared" si="3"/>
        <v>9.2592592592592587E-2</v>
      </c>
    </row>
    <row r="27" spans="1:12" x14ac:dyDescent="0.25">
      <c r="A27" s="41" t="s">
        <v>49</v>
      </c>
      <c r="B27" s="42">
        <v>0</v>
      </c>
      <c r="C27" s="42">
        <v>5</v>
      </c>
      <c r="D27" s="42">
        <v>5</v>
      </c>
      <c r="E27" s="42">
        <v>4</v>
      </c>
      <c r="F27" s="42">
        <v>7</v>
      </c>
      <c r="G27" s="42">
        <v>2</v>
      </c>
      <c r="H27" s="42">
        <v>6</v>
      </c>
      <c r="I27" s="10">
        <f t="shared" si="2"/>
        <v>29</v>
      </c>
      <c r="J27" s="117"/>
      <c r="K27" s="119">
        <f t="shared" si="3"/>
        <v>0.53703703703703709</v>
      </c>
    </row>
    <row r="28" spans="1:12" x14ac:dyDescent="0.25">
      <c r="A28" s="41" t="s">
        <v>69</v>
      </c>
      <c r="B28" s="42">
        <v>0</v>
      </c>
      <c r="C28" s="42">
        <v>6</v>
      </c>
      <c r="D28" s="42">
        <v>4</v>
      </c>
      <c r="E28" s="42">
        <v>13</v>
      </c>
      <c r="F28" s="42">
        <v>4</v>
      </c>
      <c r="G28" s="42">
        <v>3</v>
      </c>
      <c r="H28" s="42">
        <v>1</v>
      </c>
      <c r="I28" s="10">
        <f t="shared" si="2"/>
        <v>31</v>
      </c>
      <c r="J28" s="117"/>
      <c r="K28" s="119">
        <f t="shared" si="3"/>
        <v>0.57407407407407407</v>
      </c>
    </row>
    <row r="29" spans="1:12" x14ac:dyDescent="0.25">
      <c r="A29" s="41" t="s">
        <v>54</v>
      </c>
      <c r="B29" s="42">
        <v>2</v>
      </c>
      <c r="C29" s="42">
        <v>3</v>
      </c>
      <c r="D29" s="42">
        <v>9</v>
      </c>
      <c r="E29" s="42">
        <v>3</v>
      </c>
      <c r="F29" s="42">
        <v>8</v>
      </c>
      <c r="G29" s="42">
        <v>3</v>
      </c>
      <c r="H29" s="42">
        <v>4</v>
      </c>
      <c r="I29" s="10">
        <f t="shared" si="2"/>
        <v>32</v>
      </c>
      <c r="J29" s="117"/>
      <c r="K29" s="119">
        <f t="shared" si="3"/>
        <v>0.59259259259259256</v>
      </c>
    </row>
    <row r="30" spans="1:12" x14ac:dyDescent="0.25">
      <c r="A30" s="41" t="s">
        <v>70</v>
      </c>
      <c r="B30" s="42">
        <v>8</v>
      </c>
      <c r="C30" s="42">
        <v>3</v>
      </c>
      <c r="D30" s="42">
        <v>5</v>
      </c>
      <c r="E30" s="42">
        <v>6</v>
      </c>
      <c r="F30" s="42">
        <v>6</v>
      </c>
      <c r="G30" s="42">
        <v>6</v>
      </c>
      <c r="H30" s="42">
        <v>5</v>
      </c>
      <c r="I30" s="10">
        <f t="shared" si="2"/>
        <v>39</v>
      </c>
      <c r="J30" s="118"/>
      <c r="K30" s="123">
        <f t="shared" si="3"/>
        <v>0.72222222222222221</v>
      </c>
    </row>
    <row r="31" spans="1:12" x14ac:dyDescent="0.25">
      <c r="A31" s="41" t="s">
        <v>44</v>
      </c>
      <c r="B31" s="42">
        <v>8</v>
      </c>
      <c r="C31" s="42">
        <v>14</v>
      </c>
      <c r="D31" s="42">
        <v>2</v>
      </c>
      <c r="E31" s="42">
        <v>10</v>
      </c>
      <c r="F31" s="42">
        <v>10</v>
      </c>
      <c r="G31" s="42">
        <v>5</v>
      </c>
      <c r="H31" s="42">
        <v>5</v>
      </c>
      <c r="I31" s="10">
        <f t="shared" si="2"/>
        <v>54</v>
      </c>
      <c r="J31" s="118"/>
      <c r="K31" s="123">
        <f t="shared" si="3"/>
        <v>1</v>
      </c>
    </row>
    <row r="32" spans="1:12" x14ac:dyDescent="0.25">
      <c r="A32" s="41" t="s">
        <v>76</v>
      </c>
      <c r="B32" s="42">
        <v>0</v>
      </c>
      <c r="C32" s="42">
        <v>2</v>
      </c>
      <c r="D32" s="42">
        <v>0</v>
      </c>
      <c r="E32" s="42">
        <v>3</v>
      </c>
      <c r="F32" s="42">
        <v>3</v>
      </c>
      <c r="G32" s="42">
        <v>0</v>
      </c>
      <c r="H32" s="42">
        <v>4</v>
      </c>
      <c r="I32" s="10">
        <f t="shared" si="2"/>
        <v>12</v>
      </c>
      <c r="J32" s="118"/>
      <c r="K32" s="123">
        <f t="shared" si="3"/>
        <v>0.22222222222222221</v>
      </c>
      <c r="L32" s="24"/>
    </row>
    <row r="33" spans="1:12" x14ac:dyDescent="0.25">
      <c r="A33" s="41" t="s">
        <v>101</v>
      </c>
      <c r="B33" s="42">
        <v>10</v>
      </c>
      <c r="C33" s="42">
        <v>8</v>
      </c>
      <c r="D33" s="42">
        <v>4</v>
      </c>
      <c r="E33" s="42">
        <v>4</v>
      </c>
      <c r="F33" s="42">
        <v>9</v>
      </c>
      <c r="G33" s="42">
        <v>5</v>
      </c>
      <c r="H33" s="42">
        <v>7</v>
      </c>
      <c r="I33" s="10">
        <f t="shared" si="2"/>
        <v>47</v>
      </c>
      <c r="J33" s="118"/>
      <c r="K33" s="123">
        <f t="shared" si="3"/>
        <v>0.87037037037037035</v>
      </c>
      <c r="L33" s="24"/>
    </row>
    <row r="34" spans="1:12" x14ac:dyDescent="0.25">
      <c r="A34" s="41" t="s">
        <v>65</v>
      </c>
      <c r="B34" s="42">
        <v>5</v>
      </c>
      <c r="C34" s="42">
        <v>8</v>
      </c>
      <c r="D34" s="42">
        <v>2</v>
      </c>
      <c r="E34" s="42">
        <v>5</v>
      </c>
      <c r="F34" s="42">
        <v>5</v>
      </c>
      <c r="G34" s="42">
        <v>5</v>
      </c>
      <c r="H34" s="42">
        <v>3</v>
      </c>
      <c r="I34" s="10">
        <f t="shared" si="2"/>
        <v>33</v>
      </c>
      <c r="J34" s="118"/>
      <c r="K34" s="123">
        <f t="shared" si="3"/>
        <v>0.61111111111111116</v>
      </c>
      <c r="L34" s="24"/>
    </row>
    <row r="35" spans="1:12" x14ac:dyDescent="0.25">
      <c r="A35" s="41" t="s">
        <v>86</v>
      </c>
      <c r="B35" s="42">
        <v>0</v>
      </c>
      <c r="C35" s="42">
        <v>0</v>
      </c>
      <c r="D35" s="42">
        <v>7</v>
      </c>
      <c r="E35" s="42">
        <v>0</v>
      </c>
      <c r="F35" s="42">
        <v>0</v>
      </c>
      <c r="G35" s="42">
        <v>0</v>
      </c>
      <c r="H35" s="42">
        <v>1</v>
      </c>
      <c r="I35" s="10">
        <f t="shared" si="2"/>
        <v>8</v>
      </c>
      <c r="J35" s="118"/>
      <c r="K35" s="123">
        <f t="shared" si="3"/>
        <v>0.14814814814814814</v>
      </c>
      <c r="L35" s="24"/>
    </row>
    <row r="36" spans="1:12" x14ac:dyDescent="0.25">
      <c r="A36" s="41" t="s">
        <v>90</v>
      </c>
      <c r="B36" s="42">
        <v>0</v>
      </c>
      <c r="C36" s="42">
        <v>5</v>
      </c>
      <c r="D36" s="42">
        <v>1</v>
      </c>
      <c r="E36" s="42">
        <v>0</v>
      </c>
      <c r="F36" s="42">
        <v>6</v>
      </c>
      <c r="G36" s="42">
        <v>7</v>
      </c>
      <c r="H36" s="42">
        <v>4</v>
      </c>
      <c r="I36" s="10">
        <f t="shared" si="2"/>
        <v>23</v>
      </c>
      <c r="J36" s="118"/>
      <c r="K36" s="123">
        <f t="shared" si="3"/>
        <v>0.42592592592592593</v>
      </c>
      <c r="L36" s="24"/>
    </row>
    <row r="55" ht="14.45" customHeight="1" x14ac:dyDescent="0.25"/>
    <row r="56" ht="14.45" customHeight="1" x14ac:dyDescent="0.25"/>
    <row r="57" ht="14.45" customHeight="1" x14ac:dyDescent="0.25"/>
  </sheetData>
  <sortState ref="L4:N16">
    <sortCondition ref="N4:N16"/>
  </sortState>
  <pageMargins left="0.19685039370078741" right="0.19685039370078741" top="0.35433070866141736" bottom="0.35433070866141736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view="pageBreakPreview" zoomScaleNormal="100" zoomScaleSheetLayoutView="100" workbookViewId="0">
      <selection activeCell="K39" sqref="K39"/>
    </sheetView>
  </sheetViews>
  <sheetFormatPr defaultRowHeight="15" x14ac:dyDescent="0.25"/>
  <cols>
    <col min="1" max="1" width="20.7109375" customWidth="1"/>
    <col min="2" max="6" width="8.140625" customWidth="1"/>
    <col min="9" max="9" width="16.28515625" bestFit="1" customWidth="1"/>
  </cols>
  <sheetData>
    <row r="1" spans="1:11" ht="14.45" customHeight="1" x14ac:dyDescent="0.25">
      <c r="A1" s="35" t="s">
        <v>80</v>
      </c>
    </row>
    <row r="2" spans="1:11" ht="18.75" x14ac:dyDescent="0.25">
      <c r="A2" s="35"/>
      <c r="B2" s="51">
        <v>1</v>
      </c>
      <c r="C2" s="50">
        <v>2</v>
      </c>
      <c r="D2" s="51">
        <v>3</v>
      </c>
      <c r="E2" s="50">
        <v>4</v>
      </c>
      <c r="F2" s="51">
        <v>5</v>
      </c>
      <c r="G2" s="51">
        <v>6</v>
      </c>
      <c r="H2" s="51">
        <v>7</v>
      </c>
      <c r="I2" s="24" t="s">
        <v>26</v>
      </c>
      <c r="J2" s="24" t="s">
        <v>27</v>
      </c>
      <c r="K2" s="24" t="s">
        <v>28</v>
      </c>
    </row>
    <row r="3" spans="1:11" x14ac:dyDescent="0.25">
      <c r="A3" s="41" t="s">
        <v>82</v>
      </c>
      <c r="B3" s="42">
        <v>0</v>
      </c>
      <c r="C3" s="42">
        <v>0</v>
      </c>
      <c r="D3" s="42">
        <v>4</v>
      </c>
      <c r="E3" s="42">
        <v>0</v>
      </c>
      <c r="F3" s="42">
        <v>3</v>
      </c>
      <c r="G3" s="42">
        <v>3</v>
      </c>
      <c r="H3" s="42">
        <v>8</v>
      </c>
      <c r="I3" s="24">
        <f t="shared" ref="I3:I13" si="0">SUM(B3:H3)</f>
        <v>18</v>
      </c>
      <c r="J3" s="87"/>
      <c r="K3" s="120">
        <f>I3/MAX($I$2:$I$32)</f>
        <v>0.21686746987951808</v>
      </c>
    </row>
    <row r="4" spans="1:11" x14ac:dyDescent="0.25">
      <c r="A4" s="41" t="s">
        <v>91</v>
      </c>
      <c r="B4" s="42">
        <v>6</v>
      </c>
      <c r="C4" s="42">
        <v>5</v>
      </c>
      <c r="D4" s="42">
        <v>5</v>
      </c>
      <c r="E4" s="42">
        <v>11</v>
      </c>
      <c r="F4" s="42">
        <v>2</v>
      </c>
      <c r="G4" s="42">
        <v>4</v>
      </c>
      <c r="H4" s="42">
        <v>2</v>
      </c>
      <c r="I4" s="24">
        <f>SUM(B4:H4)</f>
        <v>35</v>
      </c>
      <c r="J4" s="30"/>
      <c r="K4" s="125">
        <f t="shared" ref="K4:K32" si="1">I4/MAX($I$2:$I$32)</f>
        <v>0.42168674698795183</v>
      </c>
    </row>
    <row r="5" spans="1:11" x14ac:dyDescent="0.25">
      <c r="A5" s="41" t="s">
        <v>94</v>
      </c>
      <c r="B5" s="42">
        <v>0</v>
      </c>
      <c r="C5" s="42">
        <v>7</v>
      </c>
      <c r="D5" s="42">
        <v>3</v>
      </c>
      <c r="E5" s="42">
        <v>12</v>
      </c>
      <c r="F5" s="42">
        <v>1</v>
      </c>
      <c r="G5" s="42">
        <v>8</v>
      </c>
      <c r="H5" s="42">
        <v>4</v>
      </c>
      <c r="I5" s="24">
        <f t="shared" si="0"/>
        <v>35</v>
      </c>
      <c r="J5" s="30"/>
      <c r="K5" s="125">
        <f t="shared" si="1"/>
        <v>0.42168674698795183</v>
      </c>
    </row>
    <row r="6" spans="1:11" x14ac:dyDescent="0.25">
      <c r="A6" s="41" t="s">
        <v>96</v>
      </c>
      <c r="B6" s="42">
        <v>0</v>
      </c>
      <c r="C6" s="42">
        <v>0</v>
      </c>
      <c r="D6" s="42">
        <v>0</v>
      </c>
      <c r="E6" s="42">
        <v>0</v>
      </c>
      <c r="F6" s="42">
        <v>0</v>
      </c>
      <c r="G6" s="42">
        <v>0</v>
      </c>
      <c r="H6" s="42">
        <v>0</v>
      </c>
      <c r="I6" s="24">
        <f t="shared" si="0"/>
        <v>0</v>
      </c>
      <c r="J6" s="88"/>
      <c r="K6" s="121">
        <f t="shared" si="1"/>
        <v>0</v>
      </c>
    </row>
    <row r="7" spans="1:11" x14ac:dyDescent="0.25">
      <c r="A7" s="41" t="s">
        <v>112</v>
      </c>
      <c r="B7" s="42">
        <v>2</v>
      </c>
      <c r="C7" s="42">
        <v>0</v>
      </c>
      <c r="D7" s="42">
        <v>0</v>
      </c>
      <c r="E7" s="42">
        <v>0</v>
      </c>
      <c r="F7" s="42">
        <v>7</v>
      </c>
      <c r="G7" s="42">
        <v>4</v>
      </c>
      <c r="H7" s="42">
        <v>5</v>
      </c>
      <c r="I7" s="24">
        <f t="shared" si="0"/>
        <v>18</v>
      </c>
      <c r="J7" s="30"/>
      <c r="K7" s="125">
        <f t="shared" si="1"/>
        <v>0.21686746987951808</v>
      </c>
    </row>
    <row r="8" spans="1:11" x14ac:dyDescent="0.25">
      <c r="A8" s="41" t="s">
        <v>77</v>
      </c>
      <c r="B8" s="42">
        <v>5</v>
      </c>
      <c r="C8" s="42">
        <v>0</v>
      </c>
      <c r="D8" s="42">
        <v>0</v>
      </c>
      <c r="E8" s="42">
        <v>0</v>
      </c>
      <c r="F8" s="42">
        <v>0</v>
      </c>
      <c r="G8" s="42">
        <v>0</v>
      </c>
      <c r="H8" s="42">
        <v>8</v>
      </c>
      <c r="I8" s="24">
        <f t="shared" si="0"/>
        <v>13</v>
      </c>
      <c r="J8" s="30"/>
      <c r="K8" s="125">
        <f t="shared" si="1"/>
        <v>0.15662650602409639</v>
      </c>
    </row>
    <row r="9" spans="1:11" x14ac:dyDescent="0.25">
      <c r="A9" s="41" t="s">
        <v>95</v>
      </c>
      <c r="B9" s="42">
        <v>18</v>
      </c>
      <c r="C9" s="42">
        <v>12</v>
      </c>
      <c r="D9" s="42">
        <v>0</v>
      </c>
      <c r="E9" s="42">
        <v>8</v>
      </c>
      <c r="F9" s="42">
        <v>6</v>
      </c>
      <c r="G9" s="42">
        <v>0</v>
      </c>
      <c r="H9" s="42">
        <v>6</v>
      </c>
      <c r="I9" s="24">
        <f t="shared" si="0"/>
        <v>50</v>
      </c>
      <c r="J9" s="30"/>
      <c r="K9" s="125">
        <f t="shared" si="1"/>
        <v>0.60240963855421692</v>
      </c>
    </row>
    <row r="10" spans="1:11" x14ac:dyDescent="0.25">
      <c r="A10" s="41" t="s">
        <v>87</v>
      </c>
      <c r="B10" s="42">
        <v>2</v>
      </c>
      <c r="C10" s="42">
        <v>6</v>
      </c>
      <c r="D10" s="42">
        <v>5</v>
      </c>
      <c r="E10" s="42">
        <v>0</v>
      </c>
      <c r="F10" s="42">
        <v>5</v>
      </c>
      <c r="G10" s="42">
        <v>4</v>
      </c>
      <c r="H10" s="42">
        <v>5</v>
      </c>
      <c r="I10" s="24">
        <f t="shared" si="0"/>
        <v>27</v>
      </c>
      <c r="J10" s="30"/>
      <c r="K10" s="125">
        <f t="shared" si="1"/>
        <v>0.3253012048192771</v>
      </c>
    </row>
    <row r="11" spans="1:11" x14ac:dyDescent="0.25">
      <c r="A11" s="41" t="s">
        <v>73</v>
      </c>
      <c r="B11" s="42">
        <v>4</v>
      </c>
      <c r="C11" s="42">
        <v>0</v>
      </c>
      <c r="D11" s="42">
        <v>7</v>
      </c>
      <c r="E11" s="42">
        <v>5</v>
      </c>
      <c r="F11" s="42">
        <v>0</v>
      </c>
      <c r="G11" s="42">
        <v>4</v>
      </c>
      <c r="H11" s="42">
        <v>0</v>
      </c>
      <c r="I11" s="24">
        <f t="shared" si="0"/>
        <v>20</v>
      </c>
      <c r="J11" s="30"/>
      <c r="K11" s="125">
        <f t="shared" si="1"/>
        <v>0.24096385542168675</v>
      </c>
    </row>
    <row r="12" spans="1:11" x14ac:dyDescent="0.25">
      <c r="A12" s="41" t="s">
        <v>106</v>
      </c>
      <c r="B12" s="42">
        <v>9</v>
      </c>
      <c r="C12" s="42">
        <v>2</v>
      </c>
      <c r="D12" s="42">
        <v>0</v>
      </c>
      <c r="E12" s="42">
        <v>2</v>
      </c>
      <c r="F12" s="42">
        <v>9</v>
      </c>
      <c r="G12" s="42">
        <v>0</v>
      </c>
      <c r="H12" s="42">
        <v>0</v>
      </c>
      <c r="I12" s="24">
        <f t="shared" si="0"/>
        <v>22</v>
      </c>
      <c r="J12" s="30"/>
      <c r="K12" s="125">
        <f t="shared" si="1"/>
        <v>0.26506024096385544</v>
      </c>
    </row>
    <row r="13" spans="1:11" x14ac:dyDescent="0.25">
      <c r="A13" s="41" t="s">
        <v>100</v>
      </c>
      <c r="B13" s="42">
        <v>6</v>
      </c>
      <c r="C13" s="42">
        <v>4</v>
      </c>
      <c r="D13" s="42">
        <v>0</v>
      </c>
      <c r="E13" s="42">
        <v>3</v>
      </c>
      <c r="F13" s="42">
        <v>0</v>
      </c>
      <c r="G13" s="42">
        <v>10</v>
      </c>
      <c r="H13" s="42">
        <v>10</v>
      </c>
      <c r="I13" s="24">
        <f t="shared" si="0"/>
        <v>33</v>
      </c>
      <c r="J13" s="30"/>
      <c r="K13" s="125">
        <f t="shared" si="1"/>
        <v>0.39759036144578314</v>
      </c>
    </row>
    <row r="14" spans="1:11" x14ac:dyDescent="0.25">
      <c r="A14" s="41" t="s">
        <v>72</v>
      </c>
      <c r="B14" s="42">
        <v>13</v>
      </c>
      <c r="C14" s="42">
        <v>10</v>
      </c>
      <c r="D14" s="42">
        <v>11</v>
      </c>
      <c r="E14" s="42">
        <v>13</v>
      </c>
      <c r="F14" s="42">
        <v>11</v>
      </c>
      <c r="G14" s="42">
        <v>8</v>
      </c>
      <c r="H14" s="42">
        <v>9</v>
      </c>
      <c r="I14" s="24">
        <f t="shared" ref="I14:I32" si="2">SUM(B14:H14)</f>
        <v>75</v>
      </c>
      <c r="J14" s="30"/>
      <c r="K14" s="125">
        <f t="shared" si="1"/>
        <v>0.90361445783132532</v>
      </c>
    </row>
    <row r="15" spans="1:11" x14ac:dyDescent="0.25">
      <c r="A15" s="41" t="s">
        <v>60</v>
      </c>
      <c r="B15" s="42">
        <v>7</v>
      </c>
      <c r="C15" s="42">
        <v>6</v>
      </c>
      <c r="D15" s="42">
        <v>9</v>
      </c>
      <c r="E15" s="42">
        <v>6</v>
      </c>
      <c r="F15" s="42">
        <v>7</v>
      </c>
      <c r="G15" s="42">
        <v>9</v>
      </c>
      <c r="H15" s="42">
        <v>6</v>
      </c>
      <c r="I15" s="24">
        <f t="shared" si="2"/>
        <v>50</v>
      </c>
      <c r="J15" s="30"/>
      <c r="K15" s="125">
        <f t="shared" si="1"/>
        <v>0.60240963855421692</v>
      </c>
    </row>
    <row r="16" spans="1:11" x14ac:dyDescent="0.25">
      <c r="A16" s="41" t="s">
        <v>71</v>
      </c>
      <c r="B16" s="42">
        <v>8</v>
      </c>
      <c r="C16" s="42">
        <v>12</v>
      </c>
      <c r="D16" s="42">
        <v>6</v>
      </c>
      <c r="E16" s="42">
        <v>13</v>
      </c>
      <c r="F16" s="42">
        <v>4</v>
      </c>
      <c r="G16" s="42">
        <v>11</v>
      </c>
      <c r="H16" s="42">
        <v>8</v>
      </c>
      <c r="I16" s="24">
        <f t="shared" si="2"/>
        <v>62</v>
      </c>
      <c r="J16" s="30"/>
      <c r="K16" s="125">
        <f t="shared" si="1"/>
        <v>0.74698795180722888</v>
      </c>
    </row>
    <row r="17" spans="1:11" x14ac:dyDescent="0.25">
      <c r="A17" s="41" t="s">
        <v>66</v>
      </c>
      <c r="B17" s="42">
        <v>14</v>
      </c>
      <c r="C17" s="42">
        <v>11</v>
      </c>
      <c r="D17" s="42">
        <v>10</v>
      </c>
      <c r="E17" s="42">
        <v>11</v>
      </c>
      <c r="F17" s="42">
        <v>13</v>
      </c>
      <c r="G17" s="42">
        <v>14</v>
      </c>
      <c r="H17" s="42">
        <v>10</v>
      </c>
      <c r="I17" s="24">
        <f t="shared" si="2"/>
        <v>83</v>
      </c>
      <c r="J17" s="73"/>
      <c r="K17" s="125">
        <f t="shared" si="1"/>
        <v>1</v>
      </c>
    </row>
    <row r="18" spans="1:11" x14ac:dyDescent="0.25">
      <c r="A18" s="41" t="s">
        <v>88</v>
      </c>
      <c r="B18" s="42">
        <v>5</v>
      </c>
      <c r="C18" s="42">
        <v>13</v>
      </c>
      <c r="D18" s="42">
        <v>9</v>
      </c>
      <c r="E18" s="42">
        <v>9</v>
      </c>
      <c r="F18" s="42">
        <v>8</v>
      </c>
      <c r="G18" s="42">
        <v>7</v>
      </c>
      <c r="H18" s="42">
        <v>11</v>
      </c>
      <c r="I18" s="24">
        <f t="shared" si="2"/>
        <v>62</v>
      </c>
      <c r="J18" s="30"/>
      <c r="K18" s="125">
        <f t="shared" si="1"/>
        <v>0.74698795180722888</v>
      </c>
    </row>
    <row r="19" spans="1:11" x14ac:dyDescent="0.25">
      <c r="A19" s="75" t="s">
        <v>48</v>
      </c>
      <c r="B19" s="42">
        <v>10</v>
      </c>
      <c r="C19" s="42">
        <v>7</v>
      </c>
      <c r="D19" s="42">
        <v>4</v>
      </c>
      <c r="E19" s="42">
        <v>3</v>
      </c>
      <c r="F19" s="42">
        <v>4</v>
      </c>
      <c r="G19" s="42">
        <v>0</v>
      </c>
      <c r="H19" s="42">
        <v>4</v>
      </c>
      <c r="I19" s="24">
        <f t="shared" si="2"/>
        <v>32</v>
      </c>
      <c r="J19" s="30"/>
      <c r="K19" s="124">
        <f t="shared" si="1"/>
        <v>0.38554216867469882</v>
      </c>
    </row>
    <row r="20" spans="1:11" x14ac:dyDescent="0.25">
      <c r="A20" s="41" t="s">
        <v>50</v>
      </c>
      <c r="B20" s="42">
        <v>4</v>
      </c>
      <c r="C20" s="42">
        <v>9</v>
      </c>
      <c r="D20" s="42">
        <v>5</v>
      </c>
      <c r="E20" s="42">
        <v>9</v>
      </c>
      <c r="F20" s="42">
        <v>0</v>
      </c>
      <c r="G20" s="42">
        <v>15</v>
      </c>
      <c r="H20" s="42">
        <v>4</v>
      </c>
      <c r="I20" s="24">
        <f t="shared" si="2"/>
        <v>46</v>
      </c>
      <c r="J20" s="30"/>
      <c r="K20" s="124">
        <f t="shared" si="1"/>
        <v>0.55421686746987953</v>
      </c>
    </row>
    <row r="21" spans="1:11" x14ac:dyDescent="0.25">
      <c r="A21" s="41" t="s">
        <v>45</v>
      </c>
      <c r="B21" s="42">
        <v>0</v>
      </c>
      <c r="C21" s="42">
        <v>0</v>
      </c>
      <c r="D21" s="42">
        <v>5</v>
      </c>
      <c r="E21" s="42">
        <v>0</v>
      </c>
      <c r="F21" s="42">
        <v>0</v>
      </c>
      <c r="G21" s="42">
        <v>0</v>
      </c>
      <c r="H21" s="42">
        <v>8</v>
      </c>
      <c r="I21" s="24">
        <f t="shared" si="2"/>
        <v>13</v>
      </c>
      <c r="J21" s="30"/>
      <c r="K21" s="124">
        <f t="shared" si="1"/>
        <v>0.15662650602409639</v>
      </c>
    </row>
    <row r="22" spans="1:11" x14ac:dyDescent="0.25">
      <c r="A22" s="41" t="s">
        <v>47</v>
      </c>
      <c r="B22" s="42">
        <v>12</v>
      </c>
      <c r="C22" s="42">
        <v>7</v>
      </c>
      <c r="D22" s="42">
        <v>9</v>
      </c>
      <c r="E22" s="42">
        <v>6</v>
      </c>
      <c r="F22" s="42">
        <v>4</v>
      </c>
      <c r="G22" s="42">
        <v>5</v>
      </c>
      <c r="H22" s="42">
        <v>4</v>
      </c>
      <c r="I22" s="24">
        <f t="shared" si="2"/>
        <v>47</v>
      </c>
      <c r="J22" s="30"/>
      <c r="K22" s="124">
        <f t="shared" si="1"/>
        <v>0.5662650602409639</v>
      </c>
    </row>
    <row r="23" spans="1:11" x14ac:dyDescent="0.25">
      <c r="A23" s="41" t="s">
        <v>64</v>
      </c>
      <c r="B23" s="42">
        <v>4</v>
      </c>
      <c r="C23" s="42">
        <v>3</v>
      </c>
      <c r="D23" s="42">
        <v>0</v>
      </c>
      <c r="E23" s="42">
        <v>3</v>
      </c>
      <c r="F23" s="42">
        <v>5</v>
      </c>
      <c r="G23" s="42">
        <v>0</v>
      </c>
      <c r="H23" s="42">
        <v>9</v>
      </c>
      <c r="I23" s="24">
        <f t="shared" si="2"/>
        <v>24</v>
      </c>
      <c r="J23" s="24"/>
      <c r="K23" s="25">
        <f t="shared" si="1"/>
        <v>0.28915662650602408</v>
      </c>
    </row>
    <row r="24" spans="1:11" x14ac:dyDescent="0.25">
      <c r="A24" s="41" t="s">
        <v>46</v>
      </c>
      <c r="B24" s="42">
        <v>7</v>
      </c>
      <c r="C24" s="42">
        <v>5</v>
      </c>
      <c r="D24" s="42">
        <v>0</v>
      </c>
      <c r="E24" s="42">
        <v>8</v>
      </c>
      <c r="F24" s="42">
        <v>9</v>
      </c>
      <c r="G24" s="42">
        <v>8</v>
      </c>
      <c r="H24" s="42">
        <v>9</v>
      </c>
      <c r="I24" s="24">
        <f t="shared" si="2"/>
        <v>46</v>
      </c>
      <c r="J24" s="24"/>
      <c r="K24" s="25">
        <f t="shared" si="1"/>
        <v>0.55421686746987953</v>
      </c>
    </row>
    <row r="25" spans="1:11" x14ac:dyDescent="0.25">
      <c r="A25" s="41" t="s">
        <v>53</v>
      </c>
      <c r="B25" s="42">
        <v>0</v>
      </c>
      <c r="C25" s="42">
        <v>8</v>
      </c>
      <c r="D25" s="42">
        <v>5</v>
      </c>
      <c r="E25" s="42">
        <v>5</v>
      </c>
      <c r="F25" s="42">
        <v>0</v>
      </c>
      <c r="G25" s="42">
        <v>0</v>
      </c>
      <c r="H25" s="42">
        <v>3</v>
      </c>
      <c r="I25" s="24">
        <f t="shared" si="2"/>
        <v>21</v>
      </c>
      <c r="J25" s="24"/>
      <c r="K25" s="25">
        <f t="shared" si="1"/>
        <v>0.25301204819277107</v>
      </c>
    </row>
    <row r="26" spans="1:11" x14ac:dyDescent="0.25">
      <c r="A26" s="75" t="s">
        <v>51</v>
      </c>
      <c r="B26" s="42">
        <v>3</v>
      </c>
      <c r="C26" s="42">
        <v>11</v>
      </c>
      <c r="D26" s="42">
        <v>0</v>
      </c>
      <c r="E26" s="42">
        <v>12</v>
      </c>
      <c r="F26" s="42">
        <v>8</v>
      </c>
      <c r="G26" s="42">
        <v>10</v>
      </c>
      <c r="H26" s="42">
        <v>8</v>
      </c>
      <c r="I26" s="24">
        <f t="shared" si="2"/>
        <v>52</v>
      </c>
      <c r="J26" s="24"/>
      <c r="K26" s="25">
        <f t="shared" si="1"/>
        <v>0.62650602409638556</v>
      </c>
    </row>
    <row r="27" spans="1:11" x14ac:dyDescent="0.25">
      <c r="A27" s="41" t="s">
        <v>92</v>
      </c>
      <c r="B27" s="42">
        <v>5</v>
      </c>
      <c r="C27" s="42">
        <v>2</v>
      </c>
      <c r="D27" s="42">
        <v>0</v>
      </c>
      <c r="E27" s="42">
        <v>3</v>
      </c>
      <c r="F27" s="42">
        <v>6</v>
      </c>
      <c r="G27" s="42">
        <v>3</v>
      </c>
      <c r="H27" s="42">
        <v>10</v>
      </c>
      <c r="I27" s="24">
        <f t="shared" si="2"/>
        <v>29</v>
      </c>
      <c r="J27" s="24"/>
      <c r="K27" s="25">
        <f t="shared" si="1"/>
        <v>0.3493975903614458</v>
      </c>
    </row>
    <row r="28" spans="1:11" x14ac:dyDescent="0.25">
      <c r="A28" s="41" t="s">
        <v>102</v>
      </c>
      <c r="B28" s="42">
        <v>6</v>
      </c>
      <c r="C28" s="42">
        <v>5</v>
      </c>
      <c r="D28" s="42">
        <v>2</v>
      </c>
      <c r="E28" s="42">
        <v>9</v>
      </c>
      <c r="F28" s="42">
        <v>11</v>
      </c>
      <c r="G28" s="42">
        <v>6</v>
      </c>
      <c r="H28" s="42">
        <v>10</v>
      </c>
      <c r="I28" s="24">
        <f t="shared" si="2"/>
        <v>49</v>
      </c>
      <c r="J28" s="24"/>
      <c r="K28" s="25">
        <f t="shared" si="1"/>
        <v>0.59036144578313254</v>
      </c>
    </row>
    <row r="29" spans="1:11" x14ac:dyDescent="0.25">
      <c r="A29" s="41" t="s">
        <v>61</v>
      </c>
      <c r="B29" s="42">
        <v>0</v>
      </c>
      <c r="C29" s="42">
        <v>0</v>
      </c>
      <c r="D29" s="42">
        <v>2</v>
      </c>
      <c r="E29" s="42">
        <v>0</v>
      </c>
      <c r="F29" s="42">
        <v>0</v>
      </c>
      <c r="G29" s="42">
        <v>4</v>
      </c>
      <c r="H29" s="42">
        <v>5</v>
      </c>
      <c r="I29" s="24">
        <f t="shared" si="2"/>
        <v>11</v>
      </c>
      <c r="J29" s="24"/>
      <c r="K29" s="25">
        <f t="shared" si="1"/>
        <v>0.13253012048192772</v>
      </c>
    </row>
    <row r="30" spans="1:11" x14ac:dyDescent="0.25">
      <c r="A30" s="41" t="s">
        <v>58</v>
      </c>
      <c r="B30" s="42">
        <v>0</v>
      </c>
      <c r="C30" s="42">
        <v>0</v>
      </c>
      <c r="D30" s="42">
        <v>3</v>
      </c>
      <c r="E30" s="42">
        <v>9</v>
      </c>
      <c r="F30" s="42">
        <v>4</v>
      </c>
      <c r="G30" s="42">
        <v>5</v>
      </c>
      <c r="H30" s="42">
        <v>5</v>
      </c>
      <c r="I30" s="24">
        <f t="shared" si="2"/>
        <v>26</v>
      </c>
      <c r="J30" s="24"/>
      <c r="K30" s="25">
        <f t="shared" si="1"/>
        <v>0.31325301204819278</v>
      </c>
    </row>
    <row r="31" spans="1:11" x14ac:dyDescent="0.25">
      <c r="B31" s="42"/>
      <c r="C31" s="42"/>
      <c r="D31" s="42"/>
      <c r="E31" s="42"/>
      <c r="F31" s="42"/>
      <c r="G31" s="42"/>
      <c r="H31" s="42"/>
      <c r="I31" s="24">
        <f t="shared" si="2"/>
        <v>0</v>
      </c>
      <c r="J31" s="24"/>
      <c r="K31" s="25">
        <f t="shared" si="1"/>
        <v>0</v>
      </c>
    </row>
    <row r="32" spans="1:11" x14ac:dyDescent="0.25">
      <c r="B32" s="42"/>
      <c r="C32" s="42"/>
      <c r="D32" s="42"/>
      <c r="E32" s="42"/>
      <c r="F32" s="42"/>
      <c r="G32" s="42"/>
      <c r="H32" s="42"/>
      <c r="I32" s="24">
        <f t="shared" si="2"/>
        <v>0</v>
      </c>
      <c r="J32" s="24"/>
      <c r="K32" s="25">
        <f t="shared" si="1"/>
        <v>0</v>
      </c>
    </row>
    <row r="33" spans="1:11" ht="18.75" x14ac:dyDescent="0.25">
      <c r="A33" s="35" t="s">
        <v>81</v>
      </c>
      <c r="B33" s="37"/>
      <c r="C33" s="37"/>
      <c r="D33" s="37"/>
      <c r="E33" s="37"/>
      <c r="F33" s="37"/>
      <c r="G33" s="37"/>
      <c r="H33" s="37"/>
    </row>
    <row r="34" spans="1:11" ht="18.75" x14ac:dyDescent="0.25">
      <c r="A34" s="35"/>
      <c r="B34" s="51">
        <v>1</v>
      </c>
      <c r="C34" s="50">
        <v>2</v>
      </c>
      <c r="D34" s="50">
        <v>3</v>
      </c>
      <c r="E34" s="50">
        <v>4</v>
      </c>
      <c r="F34" s="50">
        <v>5</v>
      </c>
      <c r="G34" s="50">
        <v>6</v>
      </c>
      <c r="H34" s="50">
        <v>7</v>
      </c>
      <c r="I34" s="24" t="s">
        <v>26</v>
      </c>
      <c r="J34" s="24" t="s">
        <v>27</v>
      </c>
      <c r="K34" s="24" t="s">
        <v>28</v>
      </c>
    </row>
    <row r="35" spans="1:11" x14ac:dyDescent="0.25">
      <c r="A35" s="41" t="s">
        <v>72</v>
      </c>
      <c r="B35" s="42">
        <v>11</v>
      </c>
      <c r="C35" s="42">
        <v>5</v>
      </c>
      <c r="D35" s="42">
        <v>14</v>
      </c>
      <c r="E35" s="42">
        <v>14</v>
      </c>
      <c r="F35" s="42">
        <v>6</v>
      </c>
      <c r="G35" s="42">
        <v>6</v>
      </c>
      <c r="H35" s="42">
        <v>6</v>
      </c>
      <c r="I35" s="10">
        <f t="shared" ref="I35:I61" si="3">SUM(B35:H35)</f>
        <v>62</v>
      </c>
      <c r="J35" s="117"/>
      <c r="K35" s="119">
        <f t="shared" ref="K35:K62" si="4">I35/MAX($I$35:$I$64)</f>
        <v>1</v>
      </c>
    </row>
    <row r="36" spans="1:11" x14ac:dyDescent="0.25">
      <c r="A36" s="75" t="s">
        <v>48</v>
      </c>
      <c r="B36" s="42">
        <v>9</v>
      </c>
      <c r="C36" s="42">
        <v>9</v>
      </c>
      <c r="D36" s="42">
        <v>12</v>
      </c>
      <c r="E36" s="42">
        <v>10</v>
      </c>
      <c r="F36" s="42">
        <v>9</v>
      </c>
      <c r="G36" s="42">
        <v>5</v>
      </c>
      <c r="H36" s="42">
        <v>8</v>
      </c>
      <c r="I36" s="10">
        <f t="shared" si="3"/>
        <v>62</v>
      </c>
      <c r="J36" s="117"/>
      <c r="K36" s="119">
        <f t="shared" si="4"/>
        <v>1</v>
      </c>
    </row>
    <row r="37" spans="1:11" x14ac:dyDescent="0.25">
      <c r="A37" s="41" t="s">
        <v>66</v>
      </c>
      <c r="B37" s="42">
        <v>4</v>
      </c>
      <c r="C37" s="42">
        <v>14</v>
      </c>
      <c r="D37" s="42">
        <v>10</v>
      </c>
      <c r="E37" s="42">
        <v>15</v>
      </c>
      <c r="F37" s="42">
        <v>5</v>
      </c>
      <c r="G37" s="42">
        <v>6</v>
      </c>
      <c r="H37" s="42">
        <v>6</v>
      </c>
      <c r="I37" s="10">
        <f t="shared" si="3"/>
        <v>60</v>
      </c>
      <c r="J37" s="30"/>
      <c r="K37" s="119">
        <f t="shared" si="4"/>
        <v>0.967741935483871</v>
      </c>
    </row>
    <row r="38" spans="1:11" x14ac:dyDescent="0.25">
      <c r="A38" s="41" t="s">
        <v>100</v>
      </c>
      <c r="B38" s="42">
        <v>10</v>
      </c>
      <c r="C38" s="42">
        <v>0</v>
      </c>
      <c r="D38" s="42">
        <v>8</v>
      </c>
      <c r="E38" s="42">
        <v>6</v>
      </c>
      <c r="F38" s="42">
        <v>6</v>
      </c>
      <c r="G38" s="42">
        <v>18</v>
      </c>
      <c r="H38" s="42">
        <v>10</v>
      </c>
      <c r="I38" s="10">
        <f t="shared" si="3"/>
        <v>58</v>
      </c>
      <c r="J38" s="118"/>
      <c r="K38" s="123">
        <f t="shared" si="4"/>
        <v>0.93548387096774188</v>
      </c>
    </row>
    <row r="39" spans="1:11" x14ac:dyDescent="0.25">
      <c r="A39" s="41" t="s">
        <v>87</v>
      </c>
      <c r="B39" s="42">
        <v>3</v>
      </c>
      <c r="C39" s="42">
        <v>3</v>
      </c>
      <c r="D39" s="42">
        <v>10</v>
      </c>
      <c r="E39" s="42">
        <v>10</v>
      </c>
      <c r="F39" s="42">
        <v>8</v>
      </c>
      <c r="G39" s="42">
        <v>10</v>
      </c>
      <c r="H39" s="42">
        <v>11</v>
      </c>
      <c r="I39" s="10">
        <f t="shared" si="3"/>
        <v>55</v>
      </c>
      <c r="J39" s="45"/>
      <c r="K39" s="44">
        <f t="shared" si="4"/>
        <v>0.88709677419354838</v>
      </c>
    </row>
    <row r="40" spans="1:11" x14ac:dyDescent="0.25">
      <c r="A40" s="41" t="s">
        <v>64</v>
      </c>
      <c r="B40" s="42">
        <v>3</v>
      </c>
      <c r="C40" s="42">
        <v>10</v>
      </c>
      <c r="D40" s="42">
        <v>12</v>
      </c>
      <c r="E40" s="42">
        <v>10</v>
      </c>
      <c r="F40" s="42">
        <v>4</v>
      </c>
      <c r="G40" s="42">
        <v>4</v>
      </c>
      <c r="H40" s="42">
        <v>8</v>
      </c>
      <c r="I40" s="10">
        <f t="shared" si="3"/>
        <v>51</v>
      </c>
      <c r="J40" s="116"/>
      <c r="K40" s="122">
        <f t="shared" si="4"/>
        <v>0.82258064516129037</v>
      </c>
    </row>
    <row r="41" spans="1:11" x14ac:dyDescent="0.25">
      <c r="A41" s="41" t="s">
        <v>47</v>
      </c>
      <c r="B41" s="42">
        <v>2</v>
      </c>
      <c r="C41" s="42">
        <v>10</v>
      </c>
      <c r="D41" s="42">
        <v>12</v>
      </c>
      <c r="E41" s="42">
        <v>0</v>
      </c>
      <c r="F41" s="42">
        <v>11</v>
      </c>
      <c r="G41" s="42">
        <v>5</v>
      </c>
      <c r="H41" s="42">
        <v>10</v>
      </c>
      <c r="I41" s="10">
        <f t="shared" si="3"/>
        <v>50</v>
      </c>
      <c r="J41" s="117"/>
      <c r="K41" s="119">
        <f t="shared" si="4"/>
        <v>0.80645161290322576</v>
      </c>
    </row>
    <row r="42" spans="1:11" x14ac:dyDescent="0.25">
      <c r="A42" s="41" t="s">
        <v>92</v>
      </c>
      <c r="B42" s="42">
        <v>4</v>
      </c>
      <c r="C42" s="42">
        <v>6</v>
      </c>
      <c r="D42" s="42">
        <v>8</v>
      </c>
      <c r="E42" s="42">
        <v>16</v>
      </c>
      <c r="F42" s="42">
        <v>4</v>
      </c>
      <c r="G42" s="42">
        <v>5</v>
      </c>
      <c r="H42" s="42">
        <v>5</v>
      </c>
      <c r="I42" s="10">
        <f t="shared" si="3"/>
        <v>48</v>
      </c>
      <c r="J42" s="117"/>
      <c r="K42" s="119">
        <f t="shared" si="4"/>
        <v>0.77419354838709675</v>
      </c>
    </row>
    <row r="43" spans="1:11" x14ac:dyDescent="0.25">
      <c r="A43" s="41" t="s">
        <v>71</v>
      </c>
      <c r="B43" s="42">
        <v>7</v>
      </c>
      <c r="C43" s="42">
        <v>5</v>
      </c>
      <c r="D43" s="42">
        <v>5</v>
      </c>
      <c r="E43" s="42">
        <v>14</v>
      </c>
      <c r="F43" s="42">
        <v>5</v>
      </c>
      <c r="G43" s="42">
        <v>0</v>
      </c>
      <c r="H43" s="131">
        <v>9</v>
      </c>
      <c r="I43" s="10">
        <f t="shared" si="3"/>
        <v>45</v>
      </c>
      <c r="J43" s="117"/>
      <c r="K43" s="119">
        <f t="shared" si="4"/>
        <v>0.72580645161290325</v>
      </c>
    </row>
    <row r="44" spans="1:11" x14ac:dyDescent="0.25">
      <c r="A44" s="75" t="s">
        <v>51</v>
      </c>
      <c r="B44" s="42">
        <v>9</v>
      </c>
      <c r="C44" s="42">
        <v>5</v>
      </c>
      <c r="D44" s="42">
        <v>6</v>
      </c>
      <c r="E44" s="42">
        <v>9</v>
      </c>
      <c r="F44" s="42">
        <v>3</v>
      </c>
      <c r="G44" s="42">
        <v>1</v>
      </c>
      <c r="H44" s="42">
        <v>11</v>
      </c>
      <c r="I44" s="10">
        <f t="shared" si="3"/>
        <v>44</v>
      </c>
      <c r="J44" s="117"/>
      <c r="K44" s="119">
        <f t="shared" si="4"/>
        <v>0.70967741935483875</v>
      </c>
    </row>
    <row r="45" spans="1:11" x14ac:dyDescent="0.25">
      <c r="A45" s="41" t="s">
        <v>60</v>
      </c>
      <c r="B45" s="42">
        <v>5</v>
      </c>
      <c r="C45" s="42">
        <v>6</v>
      </c>
      <c r="D45" s="42">
        <v>14</v>
      </c>
      <c r="E45" s="42">
        <v>8</v>
      </c>
      <c r="F45" s="42">
        <v>6</v>
      </c>
      <c r="G45" s="42">
        <v>0</v>
      </c>
      <c r="H45" s="42">
        <v>4</v>
      </c>
      <c r="I45" s="10">
        <f t="shared" si="3"/>
        <v>43</v>
      </c>
      <c r="J45" s="117"/>
      <c r="K45" s="119">
        <f t="shared" si="4"/>
        <v>0.69354838709677424</v>
      </c>
    </row>
    <row r="46" spans="1:11" x14ac:dyDescent="0.25">
      <c r="A46" s="41" t="s">
        <v>95</v>
      </c>
      <c r="B46" s="42">
        <v>0</v>
      </c>
      <c r="C46" s="42">
        <v>0</v>
      </c>
      <c r="D46" s="42">
        <v>6</v>
      </c>
      <c r="E46" s="42">
        <v>10</v>
      </c>
      <c r="F46" s="42">
        <v>14</v>
      </c>
      <c r="G46" s="42">
        <v>0</v>
      </c>
      <c r="H46" s="42">
        <v>12</v>
      </c>
      <c r="I46" s="10">
        <f t="shared" si="3"/>
        <v>42</v>
      </c>
      <c r="J46" s="45"/>
      <c r="K46" s="44">
        <f t="shared" si="4"/>
        <v>0.67741935483870963</v>
      </c>
    </row>
    <row r="47" spans="1:11" x14ac:dyDescent="0.25">
      <c r="A47" s="41" t="s">
        <v>58</v>
      </c>
      <c r="B47" s="42">
        <v>5</v>
      </c>
      <c r="C47" s="42">
        <v>0</v>
      </c>
      <c r="D47" s="42">
        <v>9</v>
      </c>
      <c r="E47" s="42">
        <v>8</v>
      </c>
      <c r="F47" s="42">
        <v>5</v>
      </c>
      <c r="G47" s="42">
        <v>6</v>
      </c>
      <c r="H47" s="42">
        <v>6</v>
      </c>
      <c r="I47" s="10">
        <f t="shared" si="3"/>
        <v>39</v>
      </c>
      <c r="J47" s="45"/>
      <c r="K47" s="44">
        <f t="shared" si="4"/>
        <v>0.62903225806451613</v>
      </c>
    </row>
    <row r="48" spans="1:11" x14ac:dyDescent="0.25">
      <c r="A48" s="41" t="s">
        <v>94</v>
      </c>
      <c r="B48" s="42">
        <v>0</v>
      </c>
      <c r="C48" s="42">
        <v>10</v>
      </c>
      <c r="D48" s="42">
        <v>9</v>
      </c>
      <c r="E48" s="42">
        <v>4</v>
      </c>
      <c r="F48" s="42">
        <v>2</v>
      </c>
      <c r="G48" s="42">
        <v>0</v>
      </c>
      <c r="H48" s="42">
        <v>12</v>
      </c>
      <c r="I48" s="10">
        <f t="shared" si="3"/>
        <v>37</v>
      </c>
      <c r="J48" s="45"/>
      <c r="K48" s="44">
        <f t="shared" si="4"/>
        <v>0.59677419354838712</v>
      </c>
    </row>
    <row r="49" spans="1:11" x14ac:dyDescent="0.25">
      <c r="A49" s="41" t="s">
        <v>46</v>
      </c>
      <c r="B49" s="42">
        <v>0</v>
      </c>
      <c r="C49" s="42">
        <v>5</v>
      </c>
      <c r="D49" s="42">
        <v>4</v>
      </c>
      <c r="E49" s="42">
        <v>12</v>
      </c>
      <c r="F49" s="42">
        <v>5</v>
      </c>
      <c r="G49" s="42">
        <v>5</v>
      </c>
      <c r="H49" s="42">
        <v>6</v>
      </c>
      <c r="I49" s="10">
        <f t="shared" si="3"/>
        <v>37</v>
      </c>
      <c r="J49" s="132"/>
      <c r="K49" s="119">
        <f t="shared" si="4"/>
        <v>0.59677419354838712</v>
      </c>
    </row>
    <row r="50" spans="1:11" x14ac:dyDescent="0.25">
      <c r="A50" s="41" t="s">
        <v>50</v>
      </c>
      <c r="B50" s="42">
        <v>0</v>
      </c>
      <c r="C50" s="42">
        <v>7</v>
      </c>
      <c r="D50" s="42">
        <v>5</v>
      </c>
      <c r="E50" s="42">
        <v>8</v>
      </c>
      <c r="F50" s="42">
        <v>6</v>
      </c>
      <c r="G50" s="42">
        <v>1</v>
      </c>
      <c r="H50" s="42">
        <v>6</v>
      </c>
      <c r="I50" s="10">
        <f t="shared" si="3"/>
        <v>33</v>
      </c>
      <c r="J50" s="117"/>
      <c r="K50" s="119">
        <f t="shared" si="4"/>
        <v>0.532258064516129</v>
      </c>
    </row>
    <row r="51" spans="1:11" x14ac:dyDescent="0.25">
      <c r="A51" s="41" t="s">
        <v>53</v>
      </c>
      <c r="B51" s="42">
        <v>0</v>
      </c>
      <c r="C51" s="42">
        <v>5</v>
      </c>
      <c r="D51" s="42">
        <v>4</v>
      </c>
      <c r="E51" s="42">
        <v>5</v>
      </c>
      <c r="F51" s="42">
        <v>9</v>
      </c>
      <c r="G51" s="42">
        <v>0</v>
      </c>
      <c r="H51" s="42">
        <v>10</v>
      </c>
      <c r="I51" s="10">
        <f t="shared" si="3"/>
        <v>33</v>
      </c>
      <c r="J51" s="117"/>
      <c r="K51" s="119">
        <f t="shared" si="4"/>
        <v>0.532258064516129</v>
      </c>
    </row>
    <row r="52" spans="1:11" x14ac:dyDescent="0.25">
      <c r="A52" s="41" t="s">
        <v>112</v>
      </c>
      <c r="B52" s="42">
        <v>4</v>
      </c>
      <c r="C52" s="42">
        <v>0</v>
      </c>
      <c r="D52" s="42">
        <v>5</v>
      </c>
      <c r="E52" s="42">
        <v>10</v>
      </c>
      <c r="F52" s="42">
        <v>4</v>
      </c>
      <c r="G52" s="42">
        <v>0</v>
      </c>
      <c r="H52" s="42">
        <v>9</v>
      </c>
      <c r="I52" s="10">
        <f t="shared" si="3"/>
        <v>32</v>
      </c>
      <c r="J52" s="45"/>
      <c r="K52" s="44">
        <f t="shared" si="4"/>
        <v>0.5161290322580645</v>
      </c>
    </row>
    <row r="53" spans="1:11" x14ac:dyDescent="0.25">
      <c r="A53" s="41" t="s">
        <v>106</v>
      </c>
      <c r="B53" s="42">
        <v>4</v>
      </c>
      <c r="C53" s="42">
        <v>8</v>
      </c>
      <c r="D53" s="42">
        <v>0</v>
      </c>
      <c r="E53" s="42">
        <v>7</v>
      </c>
      <c r="F53" s="42">
        <v>0</v>
      </c>
      <c r="G53" s="42">
        <v>2</v>
      </c>
      <c r="H53" s="42">
        <v>11</v>
      </c>
      <c r="I53" s="10">
        <f t="shared" si="3"/>
        <v>32</v>
      </c>
      <c r="J53" s="45"/>
      <c r="K53" s="44">
        <f t="shared" si="4"/>
        <v>0.5161290322580645</v>
      </c>
    </row>
    <row r="54" spans="1:11" x14ac:dyDescent="0.25">
      <c r="A54" s="41" t="s">
        <v>73</v>
      </c>
      <c r="B54" s="42">
        <v>0</v>
      </c>
      <c r="C54" s="42">
        <v>8</v>
      </c>
      <c r="D54" s="42">
        <v>5</v>
      </c>
      <c r="E54" s="42">
        <v>10</v>
      </c>
      <c r="F54" s="42">
        <v>5</v>
      </c>
      <c r="G54" s="42">
        <v>0</v>
      </c>
      <c r="H54" s="130">
        <v>2</v>
      </c>
      <c r="I54" s="10">
        <f t="shared" si="3"/>
        <v>30</v>
      </c>
      <c r="J54" s="45"/>
      <c r="K54" s="44">
        <f t="shared" si="4"/>
        <v>0.4838709677419355</v>
      </c>
    </row>
    <row r="55" spans="1:11" ht="14.45" customHeight="1" x14ac:dyDescent="0.25">
      <c r="A55" s="41" t="s">
        <v>61</v>
      </c>
      <c r="B55" s="42">
        <v>0</v>
      </c>
      <c r="C55" s="42">
        <v>5</v>
      </c>
      <c r="D55" s="42">
        <v>5</v>
      </c>
      <c r="E55" s="42">
        <v>4</v>
      </c>
      <c r="F55" s="42">
        <v>4</v>
      </c>
      <c r="G55" s="42">
        <v>1</v>
      </c>
      <c r="H55" s="42">
        <v>10</v>
      </c>
      <c r="I55" s="10">
        <f t="shared" si="3"/>
        <v>29</v>
      </c>
      <c r="J55" s="117"/>
      <c r="K55" s="119">
        <f t="shared" si="4"/>
        <v>0.46774193548387094</v>
      </c>
    </row>
    <row r="56" spans="1:11" ht="14.45" customHeight="1" x14ac:dyDescent="0.25">
      <c r="A56" s="41" t="s">
        <v>88</v>
      </c>
      <c r="B56" s="42">
        <v>0</v>
      </c>
      <c r="C56" s="42">
        <v>8</v>
      </c>
      <c r="D56" s="42">
        <v>3</v>
      </c>
      <c r="E56" s="42">
        <v>4</v>
      </c>
      <c r="F56" s="42">
        <v>2</v>
      </c>
      <c r="G56" s="42">
        <v>0</v>
      </c>
      <c r="H56" s="42">
        <v>7</v>
      </c>
      <c r="I56" s="10">
        <f t="shared" si="3"/>
        <v>24</v>
      </c>
      <c r="J56" s="117"/>
      <c r="K56" s="119">
        <f t="shared" si="4"/>
        <v>0.38709677419354838</v>
      </c>
    </row>
    <row r="57" spans="1:11" ht="14.45" customHeight="1" x14ac:dyDescent="0.25">
      <c r="A57" s="41" t="s">
        <v>45</v>
      </c>
      <c r="B57" s="42">
        <v>1</v>
      </c>
      <c r="C57" s="42">
        <v>3</v>
      </c>
      <c r="D57" s="42">
        <v>6</v>
      </c>
      <c r="E57" s="42">
        <v>2</v>
      </c>
      <c r="F57" s="42">
        <v>8</v>
      </c>
      <c r="G57" s="42">
        <v>0</v>
      </c>
      <c r="H57" s="42">
        <v>3</v>
      </c>
      <c r="I57" s="10">
        <f t="shared" si="3"/>
        <v>23</v>
      </c>
      <c r="J57" s="117"/>
      <c r="K57" s="119">
        <f t="shared" si="4"/>
        <v>0.37096774193548387</v>
      </c>
    </row>
    <row r="58" spans="1:11" x14ac:dyDescent="0.25">
      <c r="A58" s="41" t="s">
        <v>102</v>
      </c>
      <c r="B58" s="42">
        <v>0</v>
      </c>
      <c r="C58" s="42">
        <v>2</v>
      </c>
      <c r="D58" s="42">
        <v>5</v>
      </c>
      <c r="E58" s="42">
        <v>8</v>
      </c>
      <c r="F58" s="42">
        <v>6</v>
      </c>
      <c r="G58" s="42">
        <v>0</v>
      </c>
      <c r="H58" s="42">
        <v>0</v>
      </c>
      <c r="I58" s="10">
        <f t="shared" si="3"/>
        <v>21</v>
      </c>
      <c r="J58" s="117"/>
      <c r="K58" s="119">
        <f t="shared" si="4"/>
        <v>0.33870967741935482</v>
      </c>
    </row>
    <row r="59" spans="1:11" x14ac:dyDescent="0.25">
      <c r="A59" s="41" t="s">
        <v>82</v>
      </c>
      <c r="B59" s="42">
        <v>0</v>
      </c>
      <c r="C59" s="42">
        <v>4</v>
      </c>
      <c r="D59" s="42">
        <v>0</v>
      </c>
      <c r="E59" s="42">
        <v>10</v>
      </c>
      <c r="F59" s="42">
        <v>0</v>
      </c>
      <c r="G59" s="42">
        <v>0</v>
      </c>
      <c r="H59" s="42">
        <v>0</v>
      </c>
      <c r="I59" s="10">
        <f t="shared" si="3"/>
        <v>14</v>
      </c>
      <c r="J59" s="45"/>
      <c r="K59" s="44">
        <f t="shared" si="4"/>
        <v>0.22580645161290322</v>
      </c>
    </row>
    <row r="60" spans="1:11" x14ac:dyDescent="0.25">
      <c r="A60" s="41" t="s">
        <v>96</v>
      </c>
      <c r="B60" s="42">
        <v>0</v>
      </c>
      <c r="C60" s="42">
        <v>0</v>
      </c>
      <c r="D60" s="42">
        <v>3</v>
      </c>
      <c r="E60" s="42">
        <v>3</v>
      </c>
      <c r="F60" s="42">
        <v>0</v>
      </c>
      <c r="G60" s="42">
        <v>0</v>
      </c>
      <c r="H60" s="42">
        <v>1</v>
      </c>
      <c r="I60" s="10">
        <f t="shared" si="3"/>
        <v>7</v>
      </c>
      <c r="J60" s="45"/>
      <c r="K60" s="44">
        <f t="shared" si="4"/>
        <v>0.11290322580645161</v>
      </c>
    </row>
    <row r="61" spans="1:11" x14ac:dyDescent="0.25">
      <c r="A61" s="41" t="s">
        <v>77</v>
      </c>
      <c r="B61" s="42">
        <v>3</v>
      </c>
      <c r="C61" s="42">
        <v>0</v>
      </c>
      <c r="D61" s="42">
        <v>0</v>
      </c>
      <c r="E61" s="42">
        <v>0</v>
      </c>
      <c r="F61" s="42">
        <v>0</v>
      </c>
      <c r="G61" s="42">
        <v>2</v>
      </c>
      <c r="H61" s="42">
        <v>0</v>
      </c>
      <c r="I61" s="10">
        <f t="shared" si="3"/>
        <v>5</v>
      </c>
      <c r="J61" s="45"/>
      <c r="K61" s="44">
        <f t="shared" si="4"/>
        <v>8.0645161290322578E-2</v>
      </c>
    </row>
    <row r="62" spans="1:11" x14ac:dyDescent="0.25">
      <c r="A62" s="41" t="s">
        <v>91</v>
      </c>
      <c r="B62" s="50">
        <v>4</v>
      </c>
      <c r="C62" s="42">
        <v>0</v>
      </c>
      <c r="D62" s="42">
        <v>0</v>
      </c>
      <c r="E62" s="42" t="s">
        <v>117</v>
      </c>
      <c r="F62" s="42">
        <v>0</v>
      </c>
      <c r="G62" s="42">
        <v>0</v>
      </c>
      <c r="H62" s="42">
        <v>4</v>
      </c>
      <c r="I62" s="10">
        <f>SUM(C62:H62)</f>
        <v>4</v>
      </c>
      <c r="J62" s="45"/>
      <c r="K62" s="44">
        <f t="shared" si="4"/>
        <v>6.4516129032258063E-2</v>
      </c>
    </row>
    <row r="63" spans="1:11" x14ac:dyDescent="0.25">
      <c r="B63" s="42"/>
      <c r="C63" s="42"/>
      <c r="D63" s="42"/>
      <c r="E63" s="42"/>
      <c r="F63" s="42"/>
      <c r="G63" s="42"/>
      <c r="H63" s="42"/>
      <c r="I63" s="10">
        <f t="shared" ref="I63:I64" si="5">SUM(B63:H63)</f>
        <v>0</v>
      </c>
      <c r="J63" s="45"/>
      <c r="K63" s="44">
        <f t="shared" ref="K63:K64" si="6">I63/MAX($I$35:$I$64)</f>
        <v>0</v>
      </c>
    </row>
    <row r="64" spans="1:11" x14ac:dyDescent="0.25">
      <c r="B64" s="42"/>
      <c r="C64" s="42"/>
      <c r="D64" s="42"/>
      <c r="E64" s="42"/>
      <c r="F64" s="42"/>
      <c r="G64" s="42"/>
      <c r="H64" s="42"/>
      <c r="I64" s="10">
        <f t="shared" si="5"/>
        <v>0</v>
      </c>
      <c r="J64" s="45"/>
      <c r="K64" s="44">
        <f t="shared" si="6"/>
        <v>0</v>
      </c>
    </row>
  </sheetData>
  <sortState ref="A35:K62">
    <sortCondition descending="1" ref="K35:K62"/>
  </sortState>
  <pageMargins left="0.19685039370078741" right="0.19685039370078741" top="0.35433070866141736" bottom="0.35433070866141736" header="0.31496062992125984" footer="0.31496062992125984"/>
  <pageSetup paperSize="9" scale="5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view="pageBreakPreview" topLeftCell="A19" zoomScale="107" zoomScaleNormal="100" zoomScaleSheetLayoutView="107" workbookViewId="0">
      <selection activeCell="A53" sqref="A53:XFD53"/>
    </sheetView>
  </sheetViews>
  <sheetFormatPr defaultRowHeight="15" x14ac:dyDescent="0.25"/>
  <cols>
    <col min="1" max="1" width="29.140625" customWidth="1"/>
    <col min="13" max="13" width="8.85546875" style="1"/>
    <col min="14" max="14" width="16.7109375" customWidth="1"/>
  </cols>
  <sheetData>
    <row r="1" spans="1:14" x14ac:dyDescent="0.25">
      <c r="A1" s="152" t="s">
        <v>41</v>
      </c>
    </row>
    <row r="2" spans="1:14" x14ac:dyDescent="0.25">
      <c r="A2" s="152"/>
    </row>
    <row r="3" spans="1:14" x14ac:dyDescent="0.25">
      <c r="A3" s="152"/>
      <c r="B3" s="26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6">
        <v>8</v>
      </c>
      <c r="J3" s="6">
        <v>9</v>
      </c>
      <c r="K3" s="6">
        <v>10</v>
      </c>
      <c r="L3" s="24" t="s">
        <v>26</v>
      </c>
      <c r="M3" s="32" t="s">
        <v>27</v>
      </c>
      <c r="N3" s="24" t="s">
        <v>28</v>
      </c>
    </row>
    <row r="4" spans="1:14" x14ac:dyDescent="0.25">
      <c r="A4" s="41" t="s">
        <v>93</v>
      </c>
      <c r="B4" s="42">
        <v>0</v>
      </c>
      <c r="C4" s="42">
        <v>0</v>
      </c>
      <c r="D4" s="42">
        <v>4</v>
      </c>
      <c r="E4" s="42">
        <v>0</v>
      </c>
      <c r="F4" s="42">
        <v>0</v>
      </c>
      <c r="G4" s="42">
        <v>0</v>
      </c>
      <c r="H4" s="42">
        <v>0</v>
      </c>
      <c r="I4" s="42">
        <v>0</v>
      </c>
      <c r="J4" s="42">
        <v>0</v>
      </c>
      <c r="K4" s="42">
        <v>0</v>
      </c>
      <c r="L4" s="10">
        <f>SUM(B4:K4)</f>
        <v>4</v>
      </c>
      <c r="M4" s="28"/>
      <c r="N4" s="44">
        <f>L4/MAX($L$4:$L$19)</f>
        <v>0.23529411764705882</v>
      </c>
    </row>
    <row r="5" spans="1:14" x14ac:dyDescent="0.25">
      <c r="A5" s="41" t="s">
        <v>74</v>
      </c>
      <c r="B5" s="42">
        <v>0</v>
      </c>
      <c r="C5" s="42">
        <v>0</v>
      </c>
      <c r="D5" s="42">
        <v>0</v>
      </c>
      <c r="E5" s="42">
        <v>0</v>
      </c>
      <c r="F5" s="42">
        <v>0</v>
      </c>
      <c r="G5" s="42">
        <v>0</v>
      </c>
      <c r="H5" s="42">
        <v>0</v>
      </c>
      <c r="I5" s="42">
        <v>0</v>
      </c>
      <c r="J5" s="42">
        <v>0</v>
      </c>
      <c r="K5" s="42">
        <v>0</v>
      </c>
      <c r="L5" s="10">
        <f t="shared" ref="L5:L19" si="0">SUM(B5:K5)</f>
        <v>0</v>
      </c>
      <c r="M5" s="28"/>
      <c r="N5" s="44">
        <f t="shared" ref="N5:N19" si="1">L5/MAX($L$4:$L$19)</f>
        <v>0</v>
      </c>
    </row>
    <row r="6" spans="1:14" x14ac:dyDescent="0.25">
      <c r="A6" s="41" t="s">
        <v>104</v>
      </c>
      <c r="B6" s="42">
        <v>0</v>
      </c>
      <c r="C6" s="42">
        <v>0</v>
      </c>
      <c r="D6" s="42">
        <v>0</v>
      </c>
      <c r="E6" s="42">
        <v>0</v>
      </c>
      <c r="F6" s="42">
        <v>0</v>
      </c>
      <c r="G6" s="42">
        <v>0</v>
      </c>
      <c r="H6" s="42">
        <v>0</v>
      </c>
      <c r="I6" s="42">
        <v>0</v>
      </c>
      <c r="J6" s="42">
        <v>3</v>
      </c>
      <c r="K6" s="42">
        <v>0</v>
      </c>
      <c r="L6" s="10">
        <f t="shared" si="0"/>
        <v>3</v>
      </c>
      <c r="M6" s="28"/>
      <c r="N6" s="44">
        <f t="shared" si="1"/>
        <v>0.17647058823529413</v>
      </c>
    </row>
    <row r="7" spans="1:14" s="72" customFormat="1" x14ac:dyDescent="0.25">
      <c r="A7" s="74" t="s">
        <v>105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7">
        <f t="shared" si="0"/>
        <v>0</v>
      </c>
      <c r="M7" s="128"/>
      <c r="N7" s="129">
        <f t="shared" si="1"/>
        <v>0</v>
      </c>
    </row>
    <row r="8" spans="1:14" x14ac:dyDescent="0.25">
      <c r="A8" s="41" t="s">
        <v>111</v>
      </c>
      <c r="B8" s="42">
        <v>3</v>
      </c>
      <c r="C8" s="42">
        <v>0</v>
      </c>
      <c r="D8" s="42">
        <v>0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42">
        <v>0</v>
      </c>
      <c r="K8" s="42">
        <v>0</v>
      </c>
      <c r="L8" s="10">
        <f t="shared" si="0"/>
        <v>3</v>
      </c>
      <c r="M8" s="114"/>
      <c r="N8" s="44">
        <f t="shared" si="1"/>
        <v>0.17647058823529413</v>
      </c>
    </row>
    <row r="9" spans="1:14" x14ac:dyDescent="0.25">
      <c r="A9" s="41" t="s">
        <v>89</v>
      </c>
      <c r="B9" s="42">
        <v>0</v>
      </c>
      <c r="C9" s="42">
        <v>0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0</v>
      </c>
      <c r="K9" s="42">
        <v>0</v>
      </c>
      <c r="L9" s="10">
        <f t="shared" si="0"/>
        <v>0</v>
      </c>
      <c r="M9" s="115"/>
      <c r="N9" s="44">
        <f t="shared" si="1"/>
        <v>0</v>
      </c>
    </row>
    <row r="10" spans="1:14" x14ac:dyDescent="0.25">
      <c r="A10" s="41" t="s">
        <v>49</v>
      </c>
      <c r="B10" s="42">
        <v>0</v>
      </c>
      <c r="C10" s="42">
        <v>0</v>
      </c>
      <c r="D10" s="42">
        <v>4</v>
      </c>
      <c r="E10" s="42">
        <v>0</v>
      </c>
      <c r="F10" s="42">
        <v>0</v>
      </c>
      <c r="G10" s="42">
        <v>0</v>
      </c>
      <c r="H10" s="42">
        <v>3</v>
      </c>
      <c r="I10" s="42">
        <v>4</v>
      </c>
      <c r="J10" s="42">
        <v>0</v>
      </c>
      <c r="K10" s="42">
        <v>4</v>
      </c>
      <c r="L10" s="10">
        <f t="shared" si="0"/>
        <v>15</v>
      </c>
      <c r="M10" s="115"/>
      <c r="N10" s="44">
        <f t="shared" si="1"/>
        <v>0.88235294117647056</v>
      </c>
    </row>
    <row r="11" spans="1:14" x14ac:dyDescent="0.25">
      <c r="A11" s="41" t="s">
        <v>69</v>
      </c>
      <c r="B11" s="42">
        <v>3</v>
      </c>
      <c r="C11" s="42">
        <v>0</v>
      </c>
      <c r="D11" s="42">
        <v>4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10">
        <f t="shared" si="0"/>
        <v>7</v>
      </c>
      <c r="M11" s="115"/>
      <c r="N11" s="44">
        <f t="shared" si="1"/>
        <v>0.41176470588235292</v>
      </c>
    </row>
    <row r="12" spans="1:14" x14ac:dyDescent="0.25">
      <c r="A12" s="41" t="s">
        <v>54</v>
      </c>
      <c r="B12" s="42">
        <v>0</v>
      </c>
      <c r="C12" s="42">
        <v>0</v>
      </c>
      <c r="D12" s="42">
        <v>0</v>
      </c>
      <c r="E12" s="42">
        <v>0</v>
      </c>
      <c r="F12" s="42">
        <v>0</v>
      </c>
      <c r="G12" s="42">
        <v>4</v>
      </c>
      <c r="H12" s="42">
        <v>0</v>
      </c>
      <c r="I12" s="42">
        <v>0</v>
      </c>
      <c r="J12" s="42">
        <v>0</v>
      </c>
      <c r="K12" s="42">
        <v>4</v>
      </c>
      <c r="L12" s="10">
        <f t="shared" si="0"/>
        <v>8</v>
      </c>
      <c r="M12" s="115"/>
      <c r="N12" s="44">
        <f t="shared" si="1"/>
        <v>0.47058823529411764</v>
      </c>
    </row>
    <row r="13" spans="1:14" x14ac:dyDescent="0.25">
      <c r="A13" s="41" t="s">
        <v>70</v>
      </c>
      <c r="B13" s="42">
        <v>4</v>
      </c>
      <c r="C13" s="42">
        <v>0</v>
      </c>
      <c r="D13" s="42">
        <v>4</v>
      </c>
      <c r="E13" s="42">
        <v>0</v>
      </c>
      <c r="F13" s="42">
        <v>0</v>
      </c>
      <c r="G13" s="42">
        <v>4</v>
      </c>
      <c r="H13" s="42">
        <v>0</v>
      </c>
      <c r="I13" s="42">
        <v>0</v>
      </c>
      <c r="J13" s="42">
        <v>0</v>
      </c>
      <c r="K13" s="42">
        <v>0</v>
      </c>
      <c r="L13" s="10">
        <f t="shared" si="0"/>
        <v>12</v>
      </c>
      <c r="M13" s="115"/>
      <c r="N13" s="44">
        <f t="shared" si="1"/>
        <v>0.70588235294117652</v>
      </c>
    </row>
    <row r="14" spans="1:14" x14ac:dyDescent="0.25">
      <c r="A14" s="41" t="s">
        <v>44</v>
      </c>
      <c r="B14" s="42">
        <v>3</v>
      </c>
      <c r="C14" s="42">
        <v>3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10">
        <f t="shared" si="0"/>
        <v>6</v>
      </c>
      <c r="M14" s="115"/>
      <c r="N14" s="44">
        <f t="shared" si="1"/>
        <v>0.35294117647058826</v>
      </c>
    </row>
    <row r="15" spans="1:14" x14ac:dyDescent="0.25">
      <c r="A15" s="41" t="s">
        <v>76</v>
      </c>
      <c r="B15" s="42">
        <v>0</v>
      </c>
      <c r="C15" s="42">
        <v>3</v>
      </c>
      <c r="D15" s="42">
        <v>0</v>
      </c>
      <c r="E15" s="42">
        <v>0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10">
        <f t="shared" si="0"/>
        <v>3</v>
      </c>
      <c r="M15" s="115"/>
      <c r="N15" s="44">
        <f t="shared" si="1"/>
        <v>0.17647058823529413</v>
      </c>
    </row>
    <row r="16" spans="1:14" ht="15" customHeight="1" x14ac:dyDescent="0.25">
      <c r="A16" s="41" t="s">
        <v>101</v>
      </c>
      <c r="B16" s="42">
        <v>0</v>
      </c>
      <c r="C16" s="42">
        <v>0</v>
      </c>
      <c r="D16" s="42">
        <v>0</v>
      </c>
      <c r="E16" s="42">
        <v>0</v>
      </c>
      <c r="F16" s="42">
        <v>0</v>
      </c>
      <c r="G16" s="42">
        <v>3</v>
      </c>
      <c r="H16" s="42">
        <v>0</v>
      </c>
      <c r="I16" s="42">
        <v>0</v>
      </c>
      <c r="J16" s="42">
        <v>0</v>
      </c>
      <c r="K16" s="42">
        <v>5</v>
      </c>
      <c r="L16" s="10">
        <f t="shared" si="0"/>
        <v>8</v>
      </c>
      <c r="M16" s="115"/>
      <c r="N16" s="44">
        <f t="shared" si="1"/>
        <v>0.47058823529411764</v>
      </c>
    </row>
    <row r="17" spans="1:14" ht="15" customHeight="1" x14ac:dyDescent="0.25">
      <c r="A17" s="41" t="s">
        <v>65</v>
      </c>
      <c r="B17" s="42">
        <v>0</v>
      </c>
      <c r="C17" s="42">
        <v>0</v>
      </c>
      <c r="D17" s="42">
        <v>0</v>
      </c>
      <c r="E17" s="42">
        <v>0</v>
      </c>
      <c r="F17" s="42">
        <v>0</v>
      </c>
      <c r="G17" s="42">
        <v>0</v>
      </c>
      <c r="H17" s="42">
        <v>4</v>
      </c>
      <c r="I17" s="42">
        <v>4</v>
      </c>
      <c r="J17" s="42">
        <v>4</v>
      </c>
      <c r="K17" s="42">
        <v>5</v>
      </c>
      <c r="L17" s="10">
        <f t="shared" si="0"/>
        <v>17</v>
      </c>
      <c r="M17" s="115"/>
      <c r="N17" s="44">
        <f t="shared" si="1"/>
        <v>1</v>
      </c>
    </row>
    <row r="18" spans="1:14" ht="15" customHeight="1" x14ac:dyDescent="0.25">
      <c r="A18" s="41" t="s">
        <v>86</v>
      </c>
      <c r="B18" s="42">
        <v>0</v>
      </c>
      <c r="C18" s="42">
        <v>0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5</v>
      </c>
      <c r="J18" s="42">
        <v>4</v>
      </c>
      <c r="K18" s="42">
        <v>0</v>
      </c>
      <c r="L18" s="10">
        <f t="shared" si="0"/>
        <v>9</v>
      </c>
      <c r="M18" s="115"/>
      <c r="N18" s="44">
        <f t="shared" si="1"/>
        <v>0.52941176470588236</v>
      </c>
    </row>
    <row r="19" spans="1:14" x14ac:dyDescent="0.25">
      <c r="A19" s="41" t="s">
        <v>90</v>
      </c>
      <c r="B19" s="42">
        <v>0</v>
      </c>
      <c r="C19" s="42">
        <v>0</v>
      </c>
      <c r="D19" s="42">
        <v>0</v>
      </c>
      <c r="E19" s="42">
        <v>0</v>
      </c>
      <c r="F19" s="42">
        <v>3</v>
      </c>
      <c r="G19" s="42">
        <v>3</v>
      </c>
      <c r="H19" s="42">
        <v>0</v>
      </c>
      <c r="I19" s="42">
        <v>0</v>
      </c>
      <c r="J19" s="42">
        <v>0</v>
      </c>
      <c r="K19" s="42">
        <v>0</v>
      </c>
      <c r="L19" s="10">
        <f t="shared" si="0"/>
        <v>6</v>
      </c>
      <c r="M19" s="115"/>
      <c r="N19" s="44">
        <f t="shared" si="1"/>
        <v>0.35294117647058826</v>
      </c>
    </row>
    <row r="23" spans="1:14" x14ac:dyDescent="0.25">
      <c r="A23" s="153" t="s">
        <v>42</v>
      </c>
    </row>
    <row r="24" spans="1:14" x14ac:dyDescent="0.25">
      <c r="A24" s="154"/>
    </row>
    <row r="25" spans="1:14" x14ac:dyDescent="0.25">
      <c r="A25" s="155"/>
      <c r="B25" s="26">
        <v>1</v>
      </c>
      <c r="C25" s="6">
        <v>2</v>
      </c>
      <c r="D25" s="6">
        <v>3</v>
      </c>
      <c r="E25" s="6">
        <v>4</v>
      </c>
      <c r="F25" s="6">
        <v>5</v>
      </c>
      <c r="G25" s="6">
        <v>6</v>
      </c>
      <c r="H25" s="6">
        <v>7</v>
      </c>
      <c r="I25" s="6">
        <v>8</v>
      </c>
      <c r="J25" s="6">
        <v>9</v>
      </c>
      <c r="K25" s="6">
        <v>10</v>
      </c>
      <c r="L25" s="24" t="s">
        <v>26</v>
      </c>
      <c r="M25" s="27" t="s">
        <v>27</v>
      </c>
      <c r="N25" s="24" t="s">
        <v>28</v>
      </c>
    </row>
    <row r="26" spans="1:14" x14ac:dyDescent="0.25">
      <c r="A26" s="41" t="s">
        <v>82</v>
      </c>
      <c r="B26" s="42">
        <v>0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10">
        <f t="shared" ref="L26:L56" si="2">SUM(B26:K26)</f>
        <v>0</v>
      </c>
      <c r="M26" s="28"/>
      <c r="N26" s="44">
        <f t="shared" ref="N26:N56" si="3">L26/MAX($L$26:$L$55)</f>
        <v>0</v>
      </c>
    </row>
    <row r="27" spans="1:14" x14ac:dyDescent="0.25">
      <c r="A27" s="41" t="s">
        <v>91</v>
      </c>
      <c r="B27" s="42">
        <v>0</v>
      </c>
      <c r="C27" s="42">
        <v>0</v>
      </c>
      <c r="D27" s="42">
        <v>3</v>
      </c>
      <c r="E27" s="42">
        <v>0</v>
      </c>
      <c r="F27" s="42">
        <v>0</v>
      </c>
      <c r="G27" s="42">
        <v>5</v>
      </c>
      <c r="H27" s="42">
        <v>0</v>
      </c>
      <c r="I27" s="42">
        <v>0</v>
      </c>
      <c r="J27" s="42">
        <v>3</v>
      </c>
      <c r="K27" s="42">
        <v>3</v>
      </c>
      <c r="L27" s="10">
        <f t="shared" si="2"/>
        <v>14</v>
      </c>
      <c r="M27" s="28"/>
      <c r="N27" s="44">
        <f t="shared" si="3"/>
        <v>0.46666666666666667</v>
      </c>
    </row>
    <row r="28" spans="1:14" x14ac:dyDescent="0.25">
      <c r="A28" s="41" t="s">
        <v>94</v>
      </c>
      <c r="B28" s="42">
        <v>0</v>
      </c>
      <c r="C28" s="42">
        <v>0</v>
      </c>
      <c r="D28" s="42">
        <v>0</v>
      </c>
      <c r="E28" s="42">
        <v>0</v>
      </c>
      <c r="F28" s="42">
        <v>4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10">
        <f t="shared" si="2"/>
        <v>4</v>
      </c>
      <c r="M28" s="28"/>
      <c r="N28" s="44">
        <f t="shared" si="3"/>
        <v>0.13333333333333333</v>
      </c>
    </row>
    <row r="29" spans="1:14" x14ac:dyDescent="0.25">
      <c r="A29" s="41" t="s">
        <v>112</v>
      </c>
      <c r="B29" s="42">
        <v>0</v>
      </c>
      <c r="C29" s="42">
        <v>0</v>
      </c>
      <c r="D29" s="42">
        <v>0</v>
      </c>
      <c r="E29" s="42">
        <v>0</v>
      </c>
      <c r="F29" s="42">
        <v>0</v>
      </c>
      <c r="G29" s="42">
        <v>0</v>
      </c>
      <c r="H29" s="42">
        <v>3</v>
      </c>
      <c r="I29" s="42">
        <v>0</v>
      </c>
      <c r="J29" s="42">
        <v>0</v>
      </c>
      <c r="K29" s="42">
        <v>4</v>
      </c>
      <c r="L29" s="10">
        <f t="shared" si="2"/>
        <v>7</v>
      </c>
      <c r="M29" s="9"/>
      <c r="N29" s="44">
        <f t="shared" si="3"/>
        <v>0.23333333333333334</v>
      </c>
    </row>
    <row r="30" spans="1:14" x14ac:dyDescent="0.25">
      <c r="A30" s="41" t="s">
        <v>77</v>
      </c>
      <c r="B30" s="42">
        <v>0</v>
      </c>
      <c r="C30" s="42">
        <v>0</v>
      </c>
      <c r="D30" s="42">
        <v>0</v>
      </c>
      <c r="E30" s="42">
        <v>0</v>
      </c>
      <c r="F30" s="42">
        <v>0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10">
        <f t="shared" si="2"/>
        <v>0</v>
      </c>
      <c r="M30" s="9"/>
      <c r="N30" s="44">
        <f t="shared" si="3"/>
        <v>0</v>
      </c>
    </row>
    <row r="31" spans="1:14" x14ac:dyDescent="0.25">
      <c r="A31" s="41" t="s">
        <v>95</v>
      </c>
      <c r="B31" s="42">
        <v>0</v>
      </c>
      <c r="C31" s="42">
        <v>0</v>
      </c>
      <c r="D31" s="42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10">
        <f t="shared" si="2"/>
        <v>0</v>
      </c>
      <c r="M31" s="9"/>
      <c r="N31" s="44">
        <f t="shared" si="3"/>
        <v>0</v>
      </c>
    </row>
    <row r="32" spans="1:14" x14ac:dyDescent="0.25">
      <c r="A32" s="41" t="s">
        <v>87</v>
      </c>
      <c r="B32" s="42">
        <v>0</v>
      </c>
      <c r="C32" s="42">
        <v>0</v>
      </c>
      <c r="D32" s="42">
        <v>0</v>
      </c>
      <c r="E32" s="42">
        <v>3</v>
      </c>
      <c r="F32" s="42">
        <v>0</v>
      </c>
      <c r="G32" s="42">
        <v>0</v>
      </c>
      <c r="H32" s="42">
        <v>5</v>
      </c>
      <c r="I32" s="42">
        <v>0</v>
      </c>
      <c r="J32" s="42">
        <v>4</v>
      </c>
      <c r="K32" s="42">
        <v>3</v>
      </c>
      <c r="L32" s="10">
        <f t="shared" si="2"/>
        <v>15</v>
      </c>
      <c r="M32" s="9"/>
      <c r="N32" s="44">
        <f t="shared" si="3"/>
        <v>0.5</v>
      </c>
    </row>
    <row r="33" spans="1:14" x14ac:dyDescent="0.25">
      <c r="A33" s="41" t="s">
        <v>73</v>
      </c>
      <c r="B33" s="42">
        <v>0</v>
      </c>
      <c r="C33" s="42">
        <v>3</v>
      </c>
      <c r="D33" s="42">
        <v>4</v>
      </c>
      <c r="E33" s="42">
        <v>4</v>
      </c>
      <c r="F33" s="42">
        <v>0</v>
      </c>
      <c r="G33" s="42">
        <v>3</v>
      </c>
      <c r="H33" s="42">
        <v>3</v>
      </c>
      <c r="I33" s="42">
        <v>0</v>
      </c>
      <c r="J33" s="42">
        <v>0</v>
      </c>
      <c r="K33" s="42">
        <v>0</v>
      </c>
      <c r="L33" s="10">
        <f t="shared" si="2"/>
        <v>17</v>
      </c>
      <c r="M33" s="9"/>
      <c r="N33" s="44">
        <f t="shared" si="3"/>
        <v>0.56666666666666665</v>
      </c>
    </row>
    <row r="34" spans="1:14" x14ac:dyDescent="0.25">
      <c r="A34" s="41" t="s">
        <v>106</v>
      </c>
      <c r="B34" s="42">
        <v>0</v>
      </c>
      <c r="C34" s="42">
        <v>0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10">
        <f t="shared" si="2"/>
        <v>0</v>
      </c>
      <c r="M34" s="9"/>
      <c r="N34" s="44">
        <f t="shared" si="3"/>
        <v>0</v>
      </c>
    </row>
    <row r="35" spans="1:14" x14ac:dyDescent="0.25">
      <c r="A35" s="41" t="s">
        <v>100</v>
      </c>
      <c r="B35" s="42">
        <v>0</v>
      </c>
      <c r="C35" s="42">
        <v>0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>
        <v>5</v>
      </c>
      <c r="J35" s="42">
        <v>0</v>
      </c>
      <c r="K35" s="42">
        <v>0</v>
      </c>
      <c r="L35" s="10">
        <f t="shared" si="2"/>
        <v>5</v>
      </c>
      <c r="M35" s="9"/>
      <c r="N35" s="44">
        <f t="shared" si="3"/>
        <v>0.16666666666666666</v>
      </c>
    </row>
    <row r="36" spans="1:14" x14ac:dyDescent="0.25">
      <c r="A36" s="41" t="s">
        <v>72</v>
      </c>
      <c r="B36" s="42">
        <v>0</v>
      </c>
      <c r="C36" s="42">
        <v>3</v>
      </c>
      <c r="D36" s="42">
        <v>0</v>
      </c>
      <c r="E36" s="42">
        <v>4</v>
      </c>
      <c r="F36" s="42">
        <v>5</v>
      </c>
      <c r="G36" s="42">
        <v>4</v>
      </c>
      <c r="H36" s="42">
        <v>0</v>
      </c>
      <c r="I36" s="42">
        <v>3</v>
      </c>
      <c r="J36" s="42">
        <v>4</v>
      </c>
      <c r="K36" s="42">
        <v>0</v>
      </c>
      <c r="L36" s="10">
        <f t="shared" si="2"/>
        <v>23</v>
      </c>
      <c r="M36" s="115"/>
      <c r="N36" s="44">
        <f t="shared" si="3"/>
        <v>0.76666666666666672</v>
      </c>
    </row>
    <row r="37" spans="1:14" x14ac:dyDescent="0.25">
      <c r="A37" s="41" t="s">
        <v>60</v>
      </c>
      <c r="B37" s="42">
        <v>4</v>
      </c>
      <c r="C37" s="42">
        <v>3</v>
      </c>
      <c r="D37" s="42">
        <v>4</v>
      </c>
      <c r="E37" s="42">
        <v>3</v>
      </c>
      <c r="F37" s="42">
        <v>4</v>
      </c>
      <c r="G37" s="42">
        <v>0</v>
      </c>
      <c r="H37" s="42">
        <v>4</v>
      </c>
      <c r="I37" s="42">
        <v>5</v>
      </c>
      <c r="J37" s="42">
        <v>3</v>
      </c>
      <c r="K37" s="42">
        <v>0</v>
      </c>
      <c r="L37" s="10">
        <f t="shared" si="2"/>
        <v>30</v>
      </c>
      <c r="M37" s="115"/>
      <c r="N37" s="44">
        <f t="shared" si="3"/>
        <v>1</v>
      </c>
    </row>
    <row r="38" spans="1:14" x14ac:dyDescent="0.25">
      <c r="A38" s="41" t="s">
        <v>71</v>
      </c>
      <c r="B38" s="42">
        <v>0</v>
      </c>
      <c r="C38" s="42">
        <v>0</v>
      </c>
      <c r="D38" s="42">
        <v>5</v>
      </c>
      <c r="E38" s="42">
        <v>0</v>
      </c>
      <c r="F38" s="42">
        <v>3</v>
      </c>
      <c r="G38" s="42">
        <v>5</v>
      </c>
      <c r="H38" s="42">
        <v>4</v>
      </c>
      <c r="I38" s="42">
        <v>0</v>
      </c>
      <c r="J38" s="42">
        <v>0</v>
      </c>
      <c r="K38" s="42">
        <v>0</v>
      </c>
      <c r="L38" s="10">
        <f t="shared" si="2"/>
        <v>17</v>
      </c>
      <c r="M38" s="115"/>
      <c r="N38" s="44">
        <f t="shared" si="3"/>
        <v>0.56666666666666665</v>
      </c>
    </row>
    <row r="39" spans="1:14" x14ac:dyDescent="0.25">
      <c r="A39" s="41" t="s">
        <v>66</v>
      </c>
      <c r="B39" s="42">
        <v>3</v>
      </c>
      <c r="C39" s="42">
        <v>3</v>
      </c>
      <c r="D39" s="42">
        <v>0</v>
      </c>
      <c r="E39" s="42">
        <v>4</v>
      </c>
      <c r="F39" s="42">
        <v>5</v>
      </c>
      <c r="G39" s="42">
        <v>0</v>
      </c>
      <c r="H39" s="42">
        <v>5</v>
      </c>
      <c r="I39" s="42">
        <v>4</v>
      </c>
      <c r="J39" s="42">
        <v>5</v>
      </c>
      <c r="K39" s="42">
        <v>0</v>
      </c>
      <c r="L39" s="10">
        <f t="shared" si="2"/>
        <v>29</v>
      </c>
      <c r="M39" s="115"/>
      <c r="N39" s="44">
        <f t="shared" si="3"/>
        <v>0.96666666666666667</v>
      </c>
    </row>
    <row r="40" spans="1:14" x14ac:dyDescent="0.25">
      <c r="A40" s="41" t="s">
        <v>88</v>
      </c>
      <c r="B40" s="42">
        <v>0</v>
      </c>
      <c r="C40" s="42">
        <v>0</v>
      </c>
      <c r="D40" s="42">
        <v>0</v>
      </c>
      <c r="E40" s="42">
        <v>5</v>
      </c>
      <c r="F40" s="42">
        <v>0</v>
      </c>
      <c r="G40" s="42">
        <v>4</v>
      </c>
      <c r="H40" s="42">
        <v>0</v>
      </c>
      <c r="I40" s="42">
        <v>0</v>
      </c>
      <c r="J40" s="42">
        <v>0</v>
      </c>
      <c r="K40" s="42">
        <v>4</v>
      </c>
      <c r="L40" s="10">
        <f t="shared" si="2"/>
        <v>13</v>
      </c>
      <c r="M40" s="115"/>
      <c r="N40" s="44">
        <f t="shared" si="3"/>
        <v>0.43333333333333335</v>
      </c>
    </row>
    <row r="41" spans="1:14" x14ac:dyDescent="0.25">
      <c r="A41" s="41" t="s">
        <v>48</v>
      </c>
      <c r="B41" s="42">
        <v>4</v>
      </c>
      <c r="C41" s="42">
        <v>0</v>
      </c>
      <c r="D41" s="42">
        <v>5</v>
      </c>
      <c r="E41" s="42">
        <v>5</v>
      </c>
      <c r="F41" s="42">
        <v>0</v>
      </c>
      <c r="G41" s="42">
        <v>3</v>
      </c>
      <c r="H41" s="42">
        <v>3</v>
      </c>
      <c r="I41" s="42">
        <v>3</v>
      </c>
      <c r="J41" s="42">
        <v>0</v>
      </c>
      <c r="K41" s="42">
        <v>4</v>
      </c>
      <c r="L41" s="10">
        <f t="shared" si="2"/>
        <v>27</v>
      </c>
      <c r="M41" s="115"/>
      <c r="N41" s="44">
        <f t="shared" si="3"/>
        <v>0.9</v>
      </c>
    </row>
    <row r="42" spans="1:14" x14ac:dyDescent="0.25">
      <c r="A42" s="41" t="s">
        <v>50</v>
      </c>
      <c r="B42" s="42">
        <v>0</v>
      </c>
      <c r="C42" s="42">
        <v>0</v>
      </c>
      <c r="D42" s="42">
        <v>0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  <c r="K42" s="42">
        <v>3</v>
      </c>
      <c r="L42" s="10">
        <f t="shared" si="2"/>
        <v>3</v>
      </c>
      <c r="M42" s="115"/>
      <c r="N42" s="44">
        <f t="shared" si="3"/>
        <v>0.1</v>
      </c>
    </row>
    <row r="43" spans="1:14" x14ac:dyDescent="0.25">
      <c r="A43" s="41" t="s">
        <v>45</v>
      </c>
      <c r="B43" s="42">
        <v>3</v>
      </c>
      <c r="C43" s="42">
        <v>0</v>
      </c>
      <c r="D43" s="42">
        <v>0</v>
      </c>
      <c r="E43" s="42">
        <v>3</v>
      </c>
      <c r="F43" s="42">
        <v>3</v>
      </c>
      <c r="G43" s="42">
        <v>5</v>
      </c>
      <c r="H43" s="42">
        <v>4</v>
      </c>
      <c r="I43" s="42">
        <v>4</v>
      </c>
      <c r="J43" s="42">
        <v>5</v>
      </c>
      <c r="K43" s="42">
        <v>0</v>
      </c>
      <c r="L43" s="10">
        <f t="shared" si="2"/>
        <v>27</v>
      </c>
      <c r="M43" s="115"/>
      <c r="N43" s="44">
        <f t="shared" si="3"/>
        <v>0.9</v>
      </c>
    </row>
    <row r="44" spans="1:14" x14ac:dyDescent="0.25">
      <c r="A44" s="41" t="s">
        <v>47</v>
      </c>
      <c r="B44" s="42">
        <v>3</v>
      </c>
      <c r="C44" s="42">
        <v>0</v>
      </c>
      <c r="D44" s="42">
        <v>0</v>
      </c>
      <c r="E44" s="42">
        <v>3</v>
      </c>
      <c r="F44" s="42">
        <v>0</v>
      </c>
      <c r="G44" s="42">
        <v>0</v>
      </c>
      <c r="H44" s="42">
        <v>5</v>
      </c>
      <c r="I44" s="42">
        <v>4</v>
      </c>
      <c r="J44" s="42">
        <v>4</v>
      </c>
      <c r="K44" s="42">
        <v>0</v>
      </c>
      <c r="L44" s="10">
        <f t="shared" si="2"/>
        <v>19</v>
      </c>
      <c r="M44" s="115"/>
      <c r="N44" s="44">
        <f t="shared" si="3"/>
        <v>0.6333333333333333</v>
      </c>
    </row>
    <row r="45" spans="1:14" x14ac:dyDescent="0.25">
      <c r="A45" s="41" t="s">
        <v>64</v>
      </c>
      <c r="B45" s="42">
        <v>4</v>
      </c>
      <c r="C45" s="42">
        <v>4</v>
      </c>
      <c r="D45" s="42">
        <v>3</v>
      </c>
      <c r="E45" s="42">
        <v>0</v>
      </c>
      <c r="F45" s="42">
        <v>0</v>
      </c>
      <c r="G45" s="42">
        <v>3</v>
      </c>
      <c r="H45" s="42">
        <v>0</v>
      </c>
      <c r="I45" s="42">
        <v>0</v>
      </c>
      <c r="J45" s="42">
        <v>0</v>
      </c>
      <c r="K45" s="42">
        <v>0</v>
      </c>
      <c r="L45" s="10">
        <f t="shared" si="2"/>
        <v>14</v>
      </c>
      <c r="M45" s="115"/>
      <c r="N45" s="44">
        <f t="shared" si="3"/>
        <v>0.46666666666666667</v>
      </c>
    </row>
    <row r="46" spans="1:14" x14ac:dyDescent="0.25">
      <c r="A46" s="41" t="s">
        <v>46</v>
      </c>
      <c r="B46" s="42">
        <v>3</v>
      </c>
      <c r="C46" s="42">
        <v>0</v>
      </c>
      <c r="D46" s="42">
        <v>0</v>
      </c>
      <c r="E46" s="42">
        <v>4</v>
      </c>
      <c r="F46" s="42">
        <v>4</v>
      </c>
      <c r="G46" s="42">
        <v>0</v>
      </c>
      <c r="H46" s="42">
        <v>5</v>
      </c>
      <c r="I46" s="42">
        <v>3</v>
      </c>
      <c r="J46" s="42">
        <v>3</v>
      </c>
      <c r="K46" s="42">
        <v>4</v>
      </c>
      <c r="L46" s="10">
        <f t="shared" si="2"/>
        <v>26</v>
      </c>
      <c r="M46" s="115"/>
      <c r="N46" s="44">
        <f t="shared" si="3"/>
        <v>0.8666666666666667</v>
      </c>
    </row>
    <row r="47" spans="1:14" x14ac:dyDescent="0.25">
      <c r="A47" s="41" t="s">
        <v>53</v>
      </c>
      <c r="B47" s="42">
        <v>0</v>
      </c>
      <c r="C47" s="42">
        <v>0</v>
      </c>
      <c r="D47" s="42">
        <v>0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10">
        <f t="shared" si="2"/>
        <v>0</v>
      </c>
      <c r="M47" s="115"/>
      <c r="N47" s="44">
        <f t="shared" si="3"/>
        <v>0</v>
      </c>
    </row>
    <row r="48" spans="1:14" x14ac:dyDescent="0.25">
      <c r="A48" s="41" t="s">
        <v>51</v>
      </c>
      <c r="B48" s="42">
        <v>5</v>
      </c>
      <c r="C48" s="42">
        <v>4</v>
      </c>
      <c r="D48" s="42">
        <v>4</v>
      </c>
      <c r="E48" s="42">
        <v>0</v>
      </c>
      <c r="F48" s="42">
        <v>0</v>
      </c>
      <c r="G48" s="42">
        <v>0</v>
      </c>
      <c r="H48" s="42">
        <v>3</v>
      </c>
      <c r="I48" s="42">
        <v>3</v>
      </c>
      <c r="J48" s="42">
        <v>3</v>
      </c>
      <c r="K48" s="42">
        <v>3</v>
      </c>
      <c r="L48" s="10">
        <f t="shared" si="2"/>
        <v>25</v>
      </c>
      <c r="M48" s="115"/>
      <c r="N48" s="44">
        <f t="shared" si="3"/>
        <v>0.83333333333333337</v>
      </c>
    </row>
    <row r="49" spans="1:14" x14ac:dyDescent="0.25">
      <c r="A49" s="41" t="s">
        <v>92</v>
      </c>
      <c r="B49" s="42">
        <v>0</v>
      </c>
      <c r="C49" s="42">
        <v>0</v>
      </c>
      <c r="D49" s="42">
        <v>0</v>
      </c>
      <c r="E49" s="42">
        <v>3</v>
      </c>
      <c r="F49" s="42">
        <v>0</v>
      </c>
      <c r="G49" s="42">
        <v>4</v>
      </c>
      <c r="H49" s="42">
        <v>0</v>
      </c>
      <c r="I49" s="42">
        <v>0</v>
      </c>
      <c r="J49" s="42">
        <v>3</v>
      </c>
      <c r="K49" s="42">
        <v>0</v>
      </c>
      <c r="L49" s="10">
        <f t="shared" si="2"/>
        <v>10</v>
      </c>
      <c r="M49" s="115"/>
      <c r="N49" s="44">
        <f t="shared" si="3"/>
        <v>0.33333333333333331</v>
      </c>
    </row>
    <row r="50" spans="1:14" x14ac:dyDescent="0.25">
      <c r="A50" s="41" t="s">
        <v>102</v>
      </c>
      <c r="B50" s="42">
        <v>0</v>
      </c>
      <c r="C50" s="42">
        <v>0</v>
      </c>
      <c r="D50" s="42">
        <v>0</v>
      </c>
      <c r="E50" s="42">
        <v>0</v>
      </c>
      <c r="F50" s="42">
        <v>0</v>
      </c>
      <c r="G50" s="42">
        <v>0</v>
      </c>
      <c r="H50" s="42">
        <v>4</v>
      </c>
      <c r="I50" s="42">
        <v>4</v>
      </c>
      <c r="J50" s="42">
        <v>0</v>
      </c>
      <c r="K50" s="42">
        <v>0</v>
      </c>
      <c r="L50" s="10">
        <f t="shared" si="2"/>
        <v>8</v>
      </c>
      <c r="M50" s="115"/>
      <c r="N50" s="44">
        <f t="shared" si="3"/>
        <v>0.26666666666666666</v>
      </c>
    </row>
    <row r="51" spans="1:14" x14ac:dyDescent="0.25">
      <c r="A51" s="41" t="s">
        <v>61</v>
      </c>
      <c r="B51" s="42">
        <v>0</v>
      </c>
      <c r="C51" s="42">
        <v>5</v>
      </c>
      <c r="D51" s="42">
        <v>0</v>
      </c>
      <c r="E51" s="42">
        <v>3</v>
      </c>
      <c r="F51" s="42">
        <v>0</v>
      </c>
      <c r="G51" s="42">
        <v>0</v>
      </c>
      <c r="H51" s="42">
        <v>0</v>
      </c>
      <c r="I51" s="42">
        <v>5</v>
      </c>
      <c r="J51" s="42">
        <v>0</v>
      </c>
      <c r="K51" s="42">
        <v>3</v>
      </c>
      <c r="L51" s="10">
        <f t="shared" si="2"/>
        <v>16</v>
      </c>
      <c r="M51" s="115"/>
      <c r="N51" s="44">
        <f t="shared" si="3"/>
        <v>0.53333333333333333</v>
      </c>
    </row>
    <row r="52" spans="1:14" x14ac:dyDescent="0.25">
      <c r="A52" s="41" t="s">
        <v>58</v>
      </c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10">
        <f t="shared" si="2"/>
        <v>0</v>
      </c>
      <c r="M52" s="115"/>
      <c r="N52" s="44">
        <f t="shared" si="3"/>
        <v>0</v>
      </c>
    </row>
    <row r="53" spans="1:14" x14ac:dyDescent="0.25">
      <c r="A53" s="41" t="s">
        <v>96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10">
        <f>SUM(B53:K53)</f>
        <v>0</v>
      </c>
      <c r="M53" s="9"/>
      <c r="N53" s="44">
        <f t="shared" si="3"/>
        <v>0</v>
      </c>
    </row>
    <row r="54" spans="1:14" x14ac:dyDescent="0.25"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10">
        <f t="shared" si="2"/>
        <v>0</v>
      </c>
      <c r="M54" s="49"/>
      <c r="N54" s="44">
        <f t="shared" si="3"/>
        <v>0</v>
      </c>
    </row>
    <row r="55" spans="1:14" x14ac:dyDescent="0.25"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10">
        <f t="shared" si="2"/>
        <v>0</v>
      </c>
      <c r="M55" s="49"/>
      <c r="N55" s="44">
        <f t="shared" si="3"/>
        <v>0</v>
      </c>
    </row>
    <row r="56" spans="1:14" x14ac:dyDescent="0.25">
      <c r="L56" s="10">
        <f t="shared" si="2"/>
        <v>0</v>
      </c>
      <c r="N56" s="44">
        <f t="shared" si="3"/>
        <v>0</v>
      </c>
    </row>
  </sheetData>
  <sortState ref="A30:N52">
    <sortCondition descending="1" ref="L19:L43"/>
  </sortState>
  <mergeCells count="2">
    <mergeCell ref="A1:A3"/>
    <mergeCell ref="A23:A25"/>
  </mergeCells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11</vt:i4>
      </vt:variant>
    </vt:vector>
  </HeadingPairs>
  <TitlesOfParts>
    <vt:vector size="26" baseType="lpstr">
      <vt:lpstr>Лист участника</vt:lpstr>
      <vt:lpstr>Кубок Сапегино Муж</vt:lpstr>
      <vt:lpstr>Кубок Сапегино Жен</vt:lpstr>
      <vt:lpstr>Кубок Сапегино новички</vt:lpstr>
      <vt:lpstr>Качели Жен</vt:lpstr>
      <vt:lpstr>Качели Муж</vt:lpstr>
      <vt:lpstr> Интуитив Жен</vt:lpstr>
      <vt:lpstr> Интуитив Муж</vt:lpstr>
      <vt:lpstr>Глок</vt:lpstr>
      <vt:lpstr>Беготня</vt:lpstr>
      <vt:lpstr>Рабочий и колхозница</vt:lpstr>
      <vt:lpstr>Потеряшки</vt:lpstr>
      <vt:lpstr>плюс-минус</vt:lpstr>
      <vt:lpstr>Дальность Жен</vt:lpstr>
      <vt:lpstr>Дальность Муж</vt:lpstr>
      <vt:lpstr>' Интуитив Жен'!Область_печати</vt:lpstr>
      <vt:lpstr>' Интуитив Муж'!Область_печати</vt:lpstr>
      <vt:lpstr>Глок!Область_печати</vt:lpstr>
      <vt:lpstr>'Дальность Муж'!Область_печати</vt:lpstr>
      <vt:lpstr>'Качели Муж'!Область_печати</vt:lpstr>
      <vt:lpstr>'Кубок Сапегино Жен'!Область_печати</vt:lpstr>
      <vt:lpstr>'Кубок Сапегино Муж'!Область_печати</vt:lpstr>
      <vt:lpstr>'Кубок Сапегино новички'!Область_печати</vt:lpstr>
      <vt:lpstr>'плюс-минус'!Область_печати</vt:lpstr>
      <vt:lpstr>Потеряшки!Область_печати</vt:lpstr>
      <vt:lpstr>'Рабочий и колхозница'!Область_печати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Dolgikh</dc:creator>
  <cp:lastModifiedBy>Dolgikh</cp:lastModifiedBy>
  <cp:lastPrinted>2023-07-04T07:55:36Z</cp:lastPrinted>
  <dcterms:created xsi:type="dcterms:W3CDTF">2021-06-25T08:47:21Z</dcterms:created>
  <dcterms:modified xsi:type="dcterms:W3CDTF">2023-07-06T08:15:49Z</dcterms:modified>
</cp:coreProperties>
</file>