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тание\"/>
    </mc:Choice>
  </mc:AlternateContent>
  <bookViews>
    <workbookView xWindow="0" yWindow="0" windowWidth="28800" windowHeight="11805" activeTab="2"/>
  </bookViews>
  <sheets>
    <sheet name="Лист участника" sheetId="1" r:id="rId1"/>
    <sheet name="список" sheetId="2" r:id="rId2"/>
    <sheet name="Кубок Сапегино Муж" sheetId="3" r:id="rId3"/>
    <sheet name="Кубок Сапегино Жен" sheetId="4" r:id="rId4"/>
    <sheet name="Кубок Сапегино новички" sheetId="5" r:id="rId5"/>
    <sheet name="Качели Жен+Новички" sheetId="6" r:id="rId6"/>
    <sheet name="Качели Муж" sheetId="7" r:id="rId7"/>
    <sheet name="Интуитив 1л+дети" sheetId="17" r:id="rId8"/>
    <sheet name=" Интуитив Жен" sheetId="8" r:id="rId9"/>
    <sheet name=" Интуитив Муж" sheetId="9" r:id="rId10"/>
    <sheet name="Глок 1л+дети" sheetId="18" r:id="rId11"/>
    <sheet name="Глок м+ж" sheetId="10" r:id="rId12"/>
    <sheet name="Беготня" sheetId="11" r:id="rId13"/>
    <sheet name="Рабочий и колхозница Точные" sheetId="12" r:id="rId14"/>
    <sheet name="Рабочий и колхозница Сильные" sheetId="19" r:id="rId15"/>
    <sheet name="Потеряшки Точные" sheetId="13" r:id="rId16"/>
    <sheet name="Потеряшки Сильные" sheetId="20" r:id="rId17"/>
    <sheet name=" Плюс-минус Точные" sheetId="14" r:id="rId18"/>
    <sheet name="Плюс-минус Сильные" sheetId="21" r:id="rId19"/>
    <sheet name="Дальность Жен+Дети" sheetId="15" r:id="rId20"/>
    <sheet name="Дальность Муж" sheetId="16" r:id="rId21"/>
  </sheets>
  <definedNames>
    <definedName name="_xlnm._FilterDatabase" localSheetId="11" hidden="1">'Глок м+ж'!$A$26:$N$47</definedName>
    <definedName name="_xlnm._FilterDatabase" localSheetId="4" hidden="1">'Кубок Сапегино новички'!$M$57:$M$71</definedName>
    <definedName name="_xlnm._FilterDatabase" localSheetId="1" hidden="1">список!$A$1:$D$55</definedName>
    <definedName name="_xlnm.Print_Area" localSheetId="8">' Интуитив Жен'!$A$1:$L$36</definedName>
    <definedName name="_xlnm.Print_Area" localSheetId="9">' Интуитив Муж'!$A$1:$L$66</definedName>
    <definedName name="_xlnm.Print_Area" localSheetId="17">' Плюс-минус Точные'!$A$1:$N$25</definedName>
    <definedName name="_xlnm.Print_Area" localSheetId="11">'Глок м+ж'!$A$1:$N$56</definedName>
    <definedName name="_xlnm.Print_Area" localSheetId="20">'Дальность Муж'!$A$1:$P$61</definedName>
    <definedName name="_xlnm.Print_Area" localSheetId="6">'Качели Муж'!$A$1:$I$42</definedName>
    <definedName name="_xlnm.Print_Area" localSheetId="3">'Кубок Сапегино Жен'!$A$1:$O$69</definedName>
    <definedName name="_xlnm.Print_Area" localSheetId="2">'Кубок Сапегино Муж'!$A$1:$S$107</definedName>
    <definedName name="_xlnm.Print_Area" localSheetId="4">'Кубок Сапегино новички'!$A$1:$N$72</definedName>
    <definedName name="_xlnm.Print_Area" localSheetId="15">'Потеряшки Точные'!$A$1:$N$26</definedName>
    <definedName name="_xlnm.Print_Area" localSheetId="13">'Рабочий и колхозница Точные'!$A$1:$N$25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4" i="12"/>
  <c r="F38" i="11" l="1"/>
  <c r="F39" i="11"/>
  <c r="F41" i="11"/>
  <c r="F42" i="11"/>
  <c r="D37" i="11"/>
  <c r="F37" i="11" s="1"/>
  <c r="D40" i="11"/>
  <c r="F40" i="11" s="1"/>
  <c r="J19" i="11"/>
  <c r="D4" i="11"/>
  <c r="D19" i="11"/>
  <c r="D22" i="11"/>
  <c r="D25" i="11"/>
  <c r="D28" i="11"/>
  <c r="D31" i="11"/>
  <c r="D34" i="11"/>
  <c r="D7" i="11"/>
  <c r="L6" i="14"/>
  <c r="L8" i="14"/>
  <c r="L10" i="14"/>
  <c r="L12" i="14"/>
  <c r="L14" i="14"/>
  <c r="L16" i="14"/>
  <c r="L18" i="14"/>
  <c r="L20" i="14"/>
  <c r="L22" i="14"/>
  <c r="L24" i="14"/>
  <c r="L4" i="14"/>
  <c r="H47" i="5"/>
  <c r="H48" i="5"/>
  <c r="H49" i="5"/>
  <c r="H50" i="5"/>
  <c r="H51" i="5"/>
  <c r="H52" i="5"/>
  <c r="H46" i="5"/>
  <c r="H40" i="5"/>
  <c r="H41" i="5"/>
  <c r="H42" i="5"/>
  <c r="H43" i="5"/>
  <c r="H44" i="5"/>
  <c r="H39" i="5"/>
  <c r="H30" i="5"/>
  <c r="H31" i="5"/>
  <c r="H32" i="5"/>
  <c r="H33" i="5"/>
  <c r="H34" i="5"/>
  <c r="H35" i="5"/>
  <c r="H29" i="5"/>
  <c r="H23" i="5"/>
  <c r="H24" i="5"/>
  <c r="H25" i="5"/>
  <c r="H26" i="5"/>
  <c r="H27" i="5"/>
  <c r="H22" i="5"/>
  <c r="H5" i="5"/>
  <c r="H6" i="5"/>
  <c r="H7" i="5"/>
  <c r="H8" i="5"/>
  <c r="H9" i="5"/>
  <c r="H4" i="5"/>
  <c r="H12" i="5"/>
  <c r="H13" i="5"/>
  <c r="H14" i="5"/>
  <c r="H15" i="5"/>
  <c r="H16" i="5"/>
  <c r="H17" i="5"/>
  <c r="H11" i="5"/>
  <c r="D10" i="11"/>
  <c r="D13" i="11"/>
  <c r="D16" i="1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4" i="21"/>
  <c r="O4" i="20"/>
  <c r="N6" i="19"/>
  <c r="N8" i="19"/>
  <c r="N10" i="19"/>
  <c r="N12" i="19"/>
  <c r="N14" i="19"/>
  <c r="N16" i="19"/>
  <c r="N18" i="19"/>
  <c r="N20" i="19"/>
  <c r="N22" i="19"/>
  <c r="N24" i="19"/>
  <c r="N4" i="19"/>
  <c r="M6" i="20"/>
  <c r="M8" i="20"/>
  <c r="M10" i="20"/>
  <c r="M12" i="20"/>
  <c r="M14" i="20"/>
  <c r="M16" i="20"/>
  <c r="M18" i="20"/>
  <c r="M20" i="20"/>
  <c r="M22" i="20"/>
  <c r="M24" i="20"/>
  <c r="M4" i="20"/>
  <c r="L5" i="21"/>
  <c r="P80" i="2"/>
  <c r="P66" i="2"/>
  <c r="P69" i="2"/>
  <c r="P73" i="2"/>
  <c r="P67" i="2"/>
  <c r="P74" i="2"/>
  <c r="P72" i="2"/>
  <c r="P85" i="2"/>
  <c r="P55" i="2"/>
  <c r="P70" i="2"/>
  <c r="P83" i="2"/>
  <c r="P68" i="2"/>
  <c r="P64" i="2"/>
  <c r="P62" i="2"/>
  <c r="P84" i="2"/>
  <c r="P81" i="2"/>
  <c r="P90" i="2"/>
  <c r="P51" i="2"/>
  <c r="P53" i="2"/>
  <c r="P78" i="2"/>
  <c r="P75" i="2"/>
  <c r="P86" i="2"/>
  <c r="P92" i="2"/>
  <c r="P60" i="2"/>
  <c r="P63" i="2"/>
  <c r="P82" i="2"/>
  <c r="P71" i="2"/>
  <c r="P88" i="2"/>
  <c r="P87" i="2"/>
  <c r="P93" i="2"/>
  <c r="P58" i="2"/>
  <c r="P76" i="2"/>
  <c r="P89" i="2"/>
  <c r="P79" i="2"/>
  <c r="P52" i="2"/>
  <c r="P54" i="2"/>
  <c r="P57" i="2"/>
  <c r="P50" i="2"/>
  <c r="P91" i="2"/>
  <c r="P59" i="2"/>
  <c r="P61" i="2"/>
  <c r="P65" i="2"/>
  <c r="P56" i="2"/>
  <c r="P77" i="2"/>
  <c r="S18" i="2"/>
  <c r="L10" i="13"/>
  <c r="L5" i="13"/>
  <c r="L6" i="13"/>
  <c r="L8" i="13"/>
  <c r="L9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4" i="13"/>
  <c r="L4" i="19"/>
  <c r="L5" i="19"/>
  <c r="L6" i="19"/>
  <c r="L7" i="19"/>
  <c r="L8" i="19"/>
  <c r="L9" i="19"/>
  <c r="L10" i="19"/>
  <c r="L11" i="19"/>
  <c r="L12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4" i="12"/>
  <c r="W30" i="2"/>
  <c r="W37" i="2"/>
  <c r="W18" i="2"/>
  <c r="W22" i="2"/>
  <c r="W27" i="2"/>
  <c r="W32" i="2"/>
  <c r="W24" i="2"/>
  <c r="W33" i="2"/>
  <c r="W29" i="2"/>
  <c r="W21" i="2"/>
  <c r="W19" i="2"/>
  <c r="W28" i="2"/>
  <c r="W20" i="2"/>
  <c r="W36" i="2"/>
  <c r="W26" i="2"/>
  <c r="W31" i="2"/>
  <c r="W25" i="2"/>
  <c r="W39" i="2"/>
  <c r="W23" i="2"/>
  <c r="W35" i="2"/>
  <c r="W34" i="2"/>
  <c r="W38" i="2"/>
  <c r="S22" i="2"/>
  <c r="S37" i="2"/>
  <c r="S26" i="2"/>
  <c r="S33" i="2"/>
  <c r="S32" i="2"/>
  <c r="S39" i="2"/>
  <c r="S21" i="2"/>
  <c r="S30" i="2"/>
  <c r="S20" i="2"/>
  <c r="S28" i="2"/>
  <c r="S24" i="2"/>
  <c r="S19" i="2"/>
  <c r="S34" i="2"/>
  <c r="S29" i="2"/>
  <c r="S27" i="2"/>
  <c r="S23" i="2"/>
  <c r="S35" i="2"/>
  <c r="S31" i="2"/>
  <c r="S36" i="2"/>
  <c r="S25" i="2"/>
  <c r="S38" i="2"/>
  <c r="I5" i="9"/>
  <c r="N6" i="10"/>
  <c r="I11" i="8"/>
  <c r="I14" i="8"/>
  <c r="I12" i="8"/>
  <c r="I10" i="8"/>
  <c r="I8" i="8"/>
  <c r="I5" i="8"/>
  <c r="I3" i="8"/>
  <c r="I4" i="8"/>
  <c r="I6" i="8"/>
  <c r="I7" i="8"/>
  <c r="I9" i="8"/>
  <c r="L7" i="10"/>
  <c r="L6" i="10"/>
  <c r="I21" i="17"/>
  <c r="B80" i="3"/>
  <c r="C80" i="3"/>
  <c r="D80" i="3"/>
  <c r="E80" i="3"/>
  <c r="F80" i="3"/>
  <c r="B81" i="3"/>
  <c r="C81" i="3"/>
  <c r="D81" i="3"/>
  <c r="E81" i="3"/>
  <c r="F81" i="3"/>
  <c r="B82" i="3"/>
  <c r="C82" i="3"/>
  <c r="D82" i="3"/>
  <c r="E82" i="3"/>
  <c r="F82" i="3"/>
  <c r="B83" i="3"/>
  <c r="C83" i="3"/>
  <c r="D83" i="3"/>
  <c r="E83" i="3"/>
  <c r="F83" i="3"/>
  <c r="B84" i="3"/>
  <c r="C84" i="3"/>
  <c r="D84" i="3"/>
  <c r="E84" i="3"/>
  <c r="F84" i="3"/>
  <c r="B85" i="3"/>
  <c r="C85" i="3"/>
  <c r="D85" i="3"/>
  <c r="E85" i="3"/>
  <c r="F85" i="3"/>
  <c r="B86" i="3"/>
  <c r="C86" i="3"/>
  <c r="D86" i="3"/>
  <c r="E86" i="3"/>
  <c r="F86" i="3"/>
  <c r="B87" i="3"/>
  <c r="C87" i="3"/>
  <c r="D87" i="3"/>
  <c r="E87" i="3"/>
  <c r="F87" i="3"/>
  <c r="B88" i="3"/>
  <c r="C88" i="3"/>
  <c r="D88" i="3"/>
  <c r="E88" i="3"/>
  <c r="F88" i="3"/>
  <c r="B89" i="3"/>
  <c r="C89" i="3"/>
  <c r="D89" i="3"/>
  <c r="E89" i="3"/>
  <c r="F89" i="3"/>
  <c r="B90" i="3"/>
  <c r="C90" i="3"/>
  <c r="D90" i="3"/>
  <c r="E90" i="3"/>
  <c r="F90" i="3"/>
  <c r="B91" i="3"/>
  <c r="C91" i="3"/>
  <c r="D91" i="3"/>
  <c r="E91" i="3"/>
  <c r="F91" i="3"/>
  <c r="B92" i="3"/>
  <c r="C92" i="3"/>
  <c r="D92" i="3"/>
  <c r="E92" i="3"/>
  <c r="F92" i="3"/>
  <c r="B93" i="3"/>
  <c r="C93" i="3"/>
  <c r="D93" i="3"/>
  <c r="E93" i="3"/>
  <c r="F93" i="3"/>
  <c r="B94" i="3"/>
  <c r="C94" i="3"/>
  <c r="D94" i="3"/>
  <c r="E94" i="3"/>
  <c r="F94" i="3"/>
  <c r="B95" i="3"/>
  <c r="C95" i="3"/>
  <c r="D95" i="3"/>
  <c r="E95" i="3"/>
  <c r="F95" i="3"/>
  <c r="B96" i="3"/>
  <c r="C96" i="3"/>
  <c r="D96" i="3"/>
  <c r="E96" i="3"/>
  <c r="F96" i="3"/>
  <c r="B97" i="3"/>
  <c r="C97" i="3"/>
  <c r="D97" i="3"/>
  <c r="E97" i="3"/>
  <c r="F97" i="3"/>
  <c r="B98" i="3"/>
  <c r="C98" i="3"/>
  <c r="D98" i="3"/>
  <c r="E98" i="3"/>
  <c r="F98" i="3"/>
  <c r="B99" i="3"/>
  <c r="C99" i="3"/>
  <c r="D99" i="3"/>
  <c r="E99" i="3"/>
  <c r="F99" i="3"/>
  <c r="B100" i="3"/>
  <c r="C100" i="3"/>
  <c r="D100" i="3"/>
  <c r="E100" i="3"/>
  <c r="F100" i="3"/>
  <c r="B101" i="3"/>
  <c r="C101" i="3"/>
  <c r="D101" i="3"/>
  <c r="E101" i="3"/>
  <c r="F101" i="3"/>
  <c r="F79" i="3"/>
  <c r="E79" i="3"/>
  <c r="D79" i="3"/>
  <c r="C79" i="3"/>
  <c r="B79" i="3"/>
  <c r="B53" i="4"/>
  <c r="C53" i="4"/>
  <c r="D53" i="4"/>
  <c r="E53" i="4"/>
  <c r="F53" i="4"/>
  <c r="B54" i="4"/>
  <c r="C54" i="4"/>
  <c r="D54" i="4"/>
  <c r="E54" i="4"/>
  <c r="F54" i="4"/>
  <c r="B55" i="4"/>
  <c r="C55" i="4"/>
  <c r="D55" i="4"/>
  <c r="E55" i="4"/>
  <c r="F55" i="4"/>
  <c r="B56" i="4"/>
  <c r="C56" i="4"/>
  <c r="D56" i="4"/>
  <c r="E56" i="4"/>
  <c r="F56" i="4"/>
  <c r="B57" i="4"/>
  <c r="C57" i="4"/>
  <c r="D57" i="4"/>
  <c r="E57" i="4"/>
  <c r="F57" i="4"/>
  <c r="B58" i="4"/>
  <c r="C58" i="4"/>
  <c r="D58" i="4"/>
  <c r="E58" i="4"/>
  <c r="F58" i="4"/>
  <c r="B59" i="4"/>
  <c r="C59" i="4"/>
  <c r="D59" i="4"/>
  <c r="E59" i="4"/>
  <c r="F59" i="4"/>
  <c r="B60" i="4"/>
  <c r="C60" i="4"/>
  <c r="D60" i="4"/>
  <c r="E60" i="4"/>
  <c r="F60" i="4"/>
  <c r="B61" i="4"/>
  <c r="C61" i="4"/>
  <c r="D61" i="4"/>
  <c r="E61" i="4"/>
  <c r="F61" i="4"/>
  <c r="B62" i="4"/>
  <c r="C62" i="4"/>
  <c r="D62" i="4"/>
  <c r="E62" i="4"/>
  <c r="F62" i="4"/>
  <c r="B63" i="4"/>
  <c r="C63" i="4"/>
  <c r="D63" i="4"/>
  <c r="E63" i="4"/>
  <c r="F63" i="4"/>
  <c r="F52" i="4"/>
  <c r="E52" i="4"/>
  <c r="D52" i="4"/>
  <c r="C52" i="4"/>
  <c r="B52" i="4"/>
  <c r="D59" i="5"/>
  <c r="C62" i="5"/>
  <c r="C61" i="5"/>
  <c r="F62" i="5"/>
  <c r="E62" i="5"/>
  <c r="D62" i="5"/>
  <c r="B62" i="5"/>
  <c r="F69" i="5"/>
  <c r="E69" i="5"/>
  <c r="D69" i="5"/>
  <c r="C69" i="5"/>
  <c r="B69" i="5"/>
  <c r="F65" i="5"/>
  <c r="F64" i="5"/>
  <c r="B65" i="5"/>
  <c r="C65" i="5"/>
  <c r="D65" i="5"/>
  <c r="E65" i="5"/>
  <c r="B66" i="5"/>
  <c r="G66" i="5" s="1"/>
  <c r="C66" i="5"/>
  <c r="D66" i="5"/>
  <c r="E66" i="5"/>
  <c r="F66" i="5"/>
  <c r="B67" i="5"/>
  <c r="C67" i="5"/>
  <c r="D67" i="5"/>
  <c r="E67" i="5"/>
  <c r="F67" i="5"/>
  <c r="G67" i="5" s="1"/>
  <c r="B68" i="5"/>
  <c r="C68" i="5"/>
  <c r="D68" i="5"/>
  <c r="E68" i="5"/>
  <c r="F68" i="5"/>
  <c r="B70" i="5"/>
  <c r="C70" i="5"/>
  <c r="D70" i="5"/>
  <c r="E70" i="5"/>
  <c r="F70" i="5"/>
  <c r="B64" i="5"/>
  <c r="E64" i="5"/>
  <c r="G52" i="5"/>
  <c r="G17" i="5"/>
  <c r="D64" i="5"/>
  <c r="C64" i="5"/>
  <c r="F59" i="5"/>
  <c r="E59" i="5"/>
  <c r="D58" i="5"/>
  <c r="C58" i="5"/>
  <c r="B58" i="5"/>
  <c r="E58" i="5"/>
  <c r="F58" i="5"/>
  <c r="B59" i="5"/>
  <c r="C59" i="5"/>
  <c r="B60" i="5"/>
  <c r="C60" i="5"/>
  <c r="D60" i="5"/>
  <c r="E60" i="5"/>
  <c r="F60" i="5"/>
  <c r="B61" i="5"/>
  <c r="D61" i="5"/>
  <c r="E61" i="5"/>
  <c r="F61" i="5"/>
  <c r="F57" i="5"/>
  <c r="E57" i="5"/>
  <c r="D57" i="5"/>
  <c r="C57" i="5"/>
  <c r="B57" i="5"/>
  <c r="G63" i="3"/>
  <c r="G54" i="3"/>
  <c r="L22" i="18"/>
  <c r="L21" i="18"/>
  <c r="L20" i="18"/>
  <c r="L19" i="18"/>
  <c r="L18" i="18"/>
  <c r="L17" i="18"/>
  <c r="L10" i="18"/>
  <c r="L9" i="18"/>
  <c r="L8" i="18"/>
  <c r="L7" i="18"/>
  <c r="L6" i="18"/>
  <c r="L5" i="18"/>
  <c r="L4" i="18"/>
  <c r="G51" i="5"/>
  <c r="J30" i="5"/>
  <c r="I26" i="17"/>
  <c r="I25" i="17"/>
  <c r="I24" i="17"/>
  <c r="I23" i="17"/>
  <c r="I22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M14" i="6"/>
  <c r="M15" i="6"/>
  <c r="M16" i="6"/>
  <c r="M17" i="6"/>
  <c r="M13" i="6"/>
  <c r="M12" i="6"/>
  <c r="M7" i="6"/>
  <c r="M8" i="6"/>
  <c r="M6" i="6"/>
  <c r="M9" i="6"/>
  <c r="M10" i="6"/>
  <c r="M5" i="6"/>
  <c r="M4" i="6"/>
  <c r="G9" i="5"/>
  <c r="G8" i="5"/>
  <c r="B64" i="4"/>
  <c r="C64" i="4"/>
  <c r="D64" i="4"/>
  <c r="E64" i="4"/>
  <c r="F64" i="4"/>
  <c r="G4" i="4"/>
  <c r="G64" i="4"/>
  <c r="G47" i="4"/>
  <c r="G48" i="4"/>
  <c r="J31" i="4"/>
  <c r="J32" i="4"/>
  <c r="G31" i="4"/>
  <c r="G32" i="4"/>
  <c r="G15" i="4"/>
  <c r="G16" i="4"/>
  <c r="G14" i="4"/>
  <c r="G17" i="4"/>
  <c r="G20" i="4"/>
  <c r="J20" i="4"/>
  <c r="G21" i="4"/>
  <c r="J21" i="4"/>
  <c r="G22" i="4"/>
  <c r="J22" i="4"/>
  <c r="G23" i="4"/>
  <c r="J23" i="4"/>
  <c r="G24" i="4"/>
  <c r="J24" i="4"/>
  <c r="G25" i="4"/>
  <c r="J25" i="4"/>
  <c r="G26" i="4"/>
  <c r="J26" i="4"/>
  <c r="G27" i="4"/>
  <c r="J27" i="4"/>
  <c r="G28" i="4"/>
  <c r="J28" i="4"/>
  <c r="G29" i="4"/>
  <c r="J29" i="4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5" i="10"/>
  <c r="L4" i="10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4" i="9"/>
  <c r="I3" i="9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8" i="8"/>
  <c r="I17" i="8"/>
  <c r="I16" i="8"/>
  <c r="I15" i="8"/>
  <c r="I13" i="8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0" i="5"/>
  <c r="G50" i="5"/>
  <c r="J49" i="5"/>
  <c r="G49" i="5"/>
  <c r="J48" i="5"/>
  <c r="G48" i="5"/>
  <c r="J47" i="5"/>
  <c r="G47" i="5"/>
  <c r="J46" i="5"/>
  <c r="G46" i="5"/>
  <c r="J45" i="5"/>
  <c r="G45" i="5"/>
  <c r="J44" i="5"/>
  <c r="G44" i="5"/>
  <c r="J43" i="5"/>
  <c r="G43" i="5"/>
  <c r="J42" i="5"/>
  <c r="G42" i="5"/>
  <c r="J41" i="5"/>
  <c r="G41" i="5"/>
  <c r="J40" i="5"/>
  <c r="G40" i="5"/>
  <c r="J39" i="5"/>
  <c r="G39" i="5"/>
  <c r="J35" i="5"/>
  <c r="G35" i="5"/>
  <c r="J34" i="5"/>
  <c r="G34" i="5"/>
  <c r="J33" i="5"/>
  <c r="G33" i="5"/>
  <c r="J32" i="5"/>
  <c r="G32" i="5"/>
  <c r="J31" i="5"/>
  <c r="G31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G23" i="5"/>
  <c r="J22" i="5"/>
  <c r="G22" i="5"/>
  <c r="G18" i="5"/>
  <c r="G16" i="5"/>
  <c r="G15" i="5"/>
  <c r="G14" i="5"/>
  <c r="G13" i="5"/>
  <c r="G12" i="5"/>
  <c r="G11" i="5"/>
  <c r="G10" i="5"/>
  <c r="G7" i="5"/>
  <c r="G6" i="5"/>
  <c r="G5" i="5"/>
  <c r="G4" i="5"/>
  <c r="G65" i="4"/>
  <c r="G49" i="4"/>
  <c r="J46" i="4"/>
  <c r="G46" i="4"/>
  <c r="J45" i="4"/>
  <c r="G45" i="4"/>
  <c r="J44" i="4"/>
  <c r="G44" i="4"/>
  <c r="J43" i="4"/>
  <c r="G43" i="4"/>
  <c r="J42" i="4"/>
  <c r="G42" i="4"/>
  <c r="J41" i="4"/>
  <c r="G41" i="4"/>
  <c r="J40" i="4"/>
  <c r="G40" i="4"/>
  <c r="J39" i="4"/>
  <c r="G39" i="4"/>
  <c r="J38" i="4"/>
  <c r="G38" i="4"/>
  <c r="J37" i="4"/>
  <c r="G37" i="4"/>
  <c r="J36" i="4"/>
  <c r="G36" i="4"/>
  <c r="J33" i="4"/>
  <c r="G33" i="4"/>
  <c r="J30" i="4"/>
  <c r="G30" i="4"/>
  <c r="G13" i="4"/>
  <c r="G12" i="4"/>
  <c r="G11" i="4"/>
  <c r="G10" i="4"/>
  <c r="G9" i="4"/>
  <c r="G8" i="4"/>
  <c r="G7" i="4"/>
  <c r="G6" i="4"/>
  <c r="G5" i="4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6" i="3"/>
  <c r="G76" i="3"/>
  <c r="J75" i="3"/>
  <c r="G75" i="3"/>
  <c r="J74" i="3"/>
  <c r="G74" i="3"/>
  <c r="J73" i="3"/>
  <c r="G73" i="3"/>
  <c r="J72" i="3"/>
  <c r="G72" i="3"/>
  <c r="J71" i="3"/>
  <c r="G71" i="3"/>
  <c r="J70" i="3"/>
  <c r="G70" i="3"/>
  <c r="J69" i="3"/>
  <c r="G69" i="3"/>
  <c r="J68" i="3"/>
  <c r="G68" i="3"/>
  <c r="J67" i="3"/>
  <c r="G67" i="3"/>
  <c r="J66" i="3"/>
  <c r="G66" i="3"/>
  <c r="J65" i="3"/>
  <c r="G65" i="3"/>
  <c r="J64" i="3"/>
  <c r="G64" i="3"/>
  <c r="J63" i="3"/>
  <c r="J62" i="3"/>
  <c r="G62" i="3"/>
  <c r="J61" i="3"/>
  <c r="G61" i="3"/>
  <c r="J60" i="3"/>
  <c r="G60" i="3"/>
  <c r="J59" i="3"/>
  <c r="G59" i="3"/>
  <c r="J58" i="3"/>
  <c r="G58" i="3"/>
  <c r="J57" i="3"/>
  <c r="G57" i="3"/>
  <c r="J56" i="3"/>
  <c r="G56" i="3"/>
  <c r="J55" i="3"/>
  <c r="G55" i="3"/>
  <c r="J54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4" i="3"/>
  <c r="G44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5" i="3"/>
  <c r="G35" i="3"/>
  <c r="J34" i="3"/>
  <c r="G34" i="3"/>
  <c r="J33" i="3"/>
  <c r="G33" i="3"/>
  <c r="J32" i="3"/>
  <c r="G32" i="3"/>
  <c r="J31" i="3"/>
  <c r="G31" i="3"/>
  <c r="J30" i="3"/>
  <c r="G30" i="3"/>
  <c r="J29" i="3"/>
  <c r="G29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4" i="11" l="1"/>
  <c r="N8" i="14"/>
  <c r="N16" i="14"/>
  <c r="N4" i="14"/>
  <c r="N12" i="14"/>
  <c r="N18" i="14"/>
  <c r="N20" i="14"/>
  <c r="F12" i="11"/>
  <c r="F18" i="11"/>
  <c r="F26" i="11"/>
  <c r="F34" i="11"/>
  <c r="F22" i="11"/>
  <c r="F21" i="11"/>
  <c r="F29" i="11"/>
  <c r="F35" i="11"/>
  <c r="F23" i="11"/>
  <c r="F36" i="11"/>
  <c r="F30" i="11"/>
  <c r="F10" i="11"/>
  <c r="F28" i="11"/>
  <c r="F24" i="11"/>
  <c r="F8" i="11"/>
  <c r="F25" i="11"/>
  <c r="F31" i="11"/>
  <c r="F15" i="11"/>
  <c r="F16" i="11"/>
  <c r="F9" i="11"/>
  <c r="F14" i="11"/>
  <c r="F19" i="11"/>
  <c r="F32" i="11"/>
  <c r="F11" i="11"/>
  <c r="F7" i="11"/>
  <c r="F20" i="11"/>
  <c r="F33" i="11"/>
  <c r="N16" i="21"/>
  <c r="N6" i="21"/>
  <c r="N18" i="21"/>
  <c r="N20" i="21"/>
  <c r="N14" i="21"/>
  <c r="N12" i="21"/>
  <c r="N4" i="21"/>
  <c r="N10" i="21"/>
  <c r="N24" i="21"/>
  <c r="N8" i="21"/>
  <c r="N22" i="21"/>
  <c r="O20" i="20"/>
  <c r="O14" i="20"/>
  <c r="O16" i="20"/>
  <c r="O22" i="20"/>
  <c r="O6" i="20"/>
  <c r="O18" i="20"/>
  <c r="O12" i="20"/>
  <c r="O10" i="20"/>
  <c r="O24" i="20"/>
  <c r="O8" i="20"/>
  <c r="N25" i="14"/>
  <c r="N11" i="14"/>
  <c r="N17" i="14"/>
  <c r="N7" i="14"/>
  <c r="N13" i="14"/>
  <c r="N14" i="14"/>
  <c r="N19" i="14"/>
  <c r="N15" i="14"/>
  <c r="N21" i="14"/>
  <c r="N6" i="14"/>
  <c r="N9" i="14"/>
  <c r="N22" i="14"/>
  <c r="N24" i="14"/>
  <c r="N10" i="14"/>
  <c r="N23" i="14"/>
  <c r="N4" i="13"/>
  <c r="N14" i="13"/>
  <c r="N6" i="13"/>
  <c r="N20" i="13"/>
  <c r="N18" i="13"/>
  <c r="N16" i="13"/>
  <c r="N12" i="13"/>
  <c r="N10" i="13"/>
  <c r="N24" i="13"/>
  <c r="N8" i="13"/>
  <c r="N22" i="13"/>
  <c r="N4" i="12"/>
  <c r="N12" i="12"/>
  <c r="N20" i="12"/>
  <c r="N7" i="12"/>
  <c r="N8" i="12"/>
  <c r="N24" i="12"/>
  <c r="N13" i="12"/>
  <c r="N6" i="12"/>
  <c r="N19" i="12"/>
  <c r="N25" i="12"/>
  <c r="N14" i="12"/>
  <c r="N15" i="12"/>
  <c r="N21" i="12"/>
  <c r="N9" i="12"/>
  <c r="N22" i="12"/>
  <c r="N10" i="12"/>
  <c r="N16" i="12"/>
  <c r="N23" i="12"/>
  <c r="N11" i="12"/>
  <c r="N17" i="12"/>
  <c r="N18" i="12"/>
  <c r="N17" i="18"/>
  <c r="G70" i="5"/>
  <c r="K12" i="17"/>
  <c r="K22" i="17"/>
  <c r="N18" i="18"/>
  <c r="N19" i="18"/>
  <c r="N20" i="18"/>
  <c r="N21" i="18"/>
  <c r="N22" i="18"/>
  <c r="N4" i="18"/>
  <c r="N5" i="18"/>
  <c r="N6" i="18"/>
  <c r="N7" i="18"/>
  <c r="N8" i="18"/>
  <c r="N9" i="18"/>
  <c r="N10" i="18"/>
  <c r="N9" i="10"/>
  <c r="K26" i="8"/>
  <c r="K21" i="17"/>
  <c r="K23" i="17"/>
  <c r="K24" i="17"/>
  <c r="K25" i="17"/>
  <c r="K26" i="17"/>
  <c r="K3" i="17"/>
  <c r="K11" i="17"/>
  <c r="K5" i="17"/>
  <c r="K13" i="17"/>
  <c r="K6" i="17"/>
  <c r="K14" i="17"/>
  <c r="K7" i="17"/>
  <c r="K15" i="17"/>
  <c r="K4" i="17"/>
  <c r="K8" i="17"/>
  <c r="K16" i="17"/>
  <c r="K9" i="17"/>
  <c r="K17" i="17"/>
  <c r="K10" i="17"/>
  <c r="K18" i="17"/>
  <c r="G62" i="4"/>
  <c r="G55" i="4"/>
  <c r="G63" i="4"/>
  <c r="G101" i="3"/>
  <c r="G84" i="3"/>
  <c r="G60" i="4"/>
  <c r="H45" i="5"/>
  <c r="H28" i="5"/>
  <c r="H10" i="5"/>
  <c r="L63" i="5"/>
  <c r="G65" i="5"/>
  <c r="L65" i="5" s="1"/>
  <c r="G58" i="5"/>
  <c r="L58" i="5" s="1"/>
  <c r="G59" i="5"/>
  <c r="L59" i="5" s="1"/>
  <c r="L66" i="5"/>
  <c r="G61" i="5"/>
  <c r="L61" i="5" s="1"/>
  <c r="L67" i="5"/>
  <c r="G69" i="5"/>
  <c r="L69" i="5" s="1"/>
  <c r="H18" i="5"/>
  <c r="G62" i="5"/>
  <c r="L62" i="5" s="1"/>
  <c r="G64" i="5"/>
  <c r="L64" i="5" s="1"/>
  <c r="L70" i="5"/>
  <c r="I15" i="3"/>
  <c r="I23" i="3"/>
  <c r="I11" i="3"/>
  <c r="I19" i="3"/>
  <c r="I72" i="3"/>
  <c r="I64" i="3"/>
  <c r="G86" i="3"/>
  <c r="G90" i="3"/>
  <c r="G92" i="3"/>
  <c r="G98" i="3"/>
  <c r="I76" i="3"/>
  <c r="I60" i="3"/>
  <c r="I54" i="3"/>
  <c r="I71" i="3"/>
  <c r="I62" i="3"/>
  <c r="I66" i="3"/>
  <c r="I70" i="3"/>
  <c r="I74" i="3"/>
  <c r="G80" i="3"/>
  <c r="G85" i="3"/>
  <c r="I75" i="3"/>
  <c r="I68" i="3"/>
  <c r="I55" i="3"/>
  <c r="G82" i="3"/>
  <c r="I34" i="3"/>
  <c r="I38" i="3"/>
  <c r="I42" i="3"/>
  <c r="I46" i="3"/>
  <c r="I50" i="3"/>
  <c r="G81" i="3"/>
  <c r="G91" i="3"/>
  <c r="G83" i="3"/>
  <c r="G88" i="3"/>
  <c r="G89" i="3"/>
  <c r="G93" i="3"/>
  <c r="G79" i="3"/>
  <c r="I32" i="3"/>
  <c r="I36" i="3"/>
  <c r="I40" i="3"/>
  <c r="I44" i="3"/>
  <c r="I48" i="3"/>
  <c r="G87" i="3"/>
  <c r="I6" i="3"/>
  <c r="I10" i="3"/>
  <c r="I14" i="3"/>
  <c r="I18" i="3"/>
  <c r="I22" i="3"/>
  <c r="I26" i="3"/>
  <c r="G99" i="3"/>
  <c r="I4" i="3"/>
  <c r="I8" i="3"/>
  <c r="I12" i="3"/>
  <c r="I16" i="3"/>
  <c r="I20" i="3"/>
  <c r="I24" i="3"/>
  <c r="G97" i="3"/>
  <c r="I7" i="3"/>
  <c r="I5" i="3"/>
  <c r="I9" i="3"/>
  <c r="I13" i="3"/>
  <c r="I17" i="3"/>
  <c r="I21" i="3"/>
  <c r="I25" i="3"/>
  <c r="G100" i="3"/>
  <c r="H49" i="4"/>
  <c r="H48" i="4"/>
  <c r="H47" i="4"/>
  <c r="H37" i="4"/>
  <c r="H46" i="4"/>
  <c r="H32" i="4"/>
  <c r="H31" i="4"/>
  <c r="H22" i="4"/>
  <c r="H21" i="4"/>
  <c r="H29" i="4"/>
  <c r="H25" i="4"/>
  <c r="H28" i="4"/>
  <c r="H24" i="4"/>
  <c r="H27" i="4"/>
  <c r="H15" i="4"/>
  <c r="H23" i="4"/>
  <c r="H20" i="4"/>
  <c r="H26" i="4"/>
  <c r="H16" i="4"/>
  <c r="H17" i="4"/>
  <c r="H13" i="4"/>
  <c r="H41" i="4"/>
  <c r="H43" i="4"/>
  <c r="G57" i="4"/>
  <c r="G54" i="4"/>
  <c r="H30" i="4"/>
  <c r="G53" i="4"/>
  <c r="G61" i="4"/>
  <c r="H7" i="4"/>
  <c r="H5" i="4"/>
  <c r="G56" i="4"/>
  <c r="G58" i="4"/>
  <c r="I30" i="3"/>
  <c r="I58" i="3"/>
  <c r="G95" i="3"/>
  <c r="H8" i="4"/>
  <c r="H38" i="4"/>
  <c r="H42" i="4"/>
  <c r="G60" i="5"/>
  <c r="I63" i="3"/>
  <c r="I33" i="3"/>
  <c r="I41" i="3"/>
  <c r="I61" i="3"/>
  <c r="I69" i="3"/>
  <c r="K36" i="8"/>
  <c r="K32" i="8"/>
  <c r="K28" i="8"/>
  <c r="K24" i="8"/>
  <c r="K35" i="8"/>
  <c r="K31" i="8"/>
  <c r="K27" i="8"/>
  <c r="K23" i="8"/>
  <c r="K22" i="8"/>
  <c r="K33" i="8"/>
  <c r="K29" i="8"/>
  <c r="K25" i="8"/>
  <c r="K21" i="8"/>
  <c r="K30" i="8"/>
  <c r="K30" i="9"/>
  <c r="K26" i="9"/>
  <c r="K22" i="9"/>
  <c r="K18" i="9"/>
  <c r="K14" i="9"/>
  <c r="K10" i="9"/>
  <c r="K6" i="9"/>
  <c r="K29" i="9"/>
  <c r="K25" i="9"/>
  <c r="K21" i="9"/>
  <c r="K17" i="9"/>
  <c r="K13" i="9"/>
  <c r="K9" i="9"/>
  <c r="K5" i="9"/>
  <c r="K4" i="9"/>
  <c r="K31" i="9"/>
  <c r="K27" i="9"/>
  <c r="K23" i="9"/>
  <c r="K19" i="9"/>
  <c r="K15" i="9"/>
  <c r="K11" i="9"/>
  <c r="K7" i="9"/>
  <c r="K3" i="9"/>
  <c r="K12" i="9"/>
  <c r="K20" i="9"/>
  <c r="K28" i="9"/>
  <c r="K64" i="9"/>
  <c r="K60" i="9"/>
  <c r="K56" i="9"/>
  <c r="K52" i="9"/>
  <c r="K48" i="9"/>
  <c r="K44" i="9"/>
  <c r="K40" i="9"/>
  <c r="K36" i="9"/>
  <c r="K63" i="9"/>
  <c r="K59" i="9"/>
  <c r="K55" i="9"/>
  <c r="K51" i="9"/>
  <c r="K47" i="9"/>
  <c r="K43" i="9"/>
  <c r="K39" i="9"/>
  <c r="K35" i="9"/>
  <c r="K38" i="9"/>
  <c r="K61" i="9"/>
  <c r="K57" i="9"/>
  <c r="K53" i="9"/>
  <c r="K49" i="9"/>
  <c r="K45" i="9"/>
  <c r="K41" i="9"/>
  <c r="K37" i="9"/>
  <c r="K46" i="9"/>
  <c r="K54" i="9"/>
  <c r="K62" i="9"/>
  <c r="N17" i="10"/>
  <c r="N31" i="10"/>
  <c r="N39" i="10"/>
  <c r="N47" i="10"/>
  <c r="N55" i="10"/>
  <c r="I49" i="3"/>
  <c r="I56" i="3"/>
  <c r="G94" i="3"/>
  <c r="H9" i="4"/>
  <c r="H39" i="4"/>
  <c r="I31" i="3"/>
  <c r="I39" i="3"/>
  <c r="I47" i="3"/>
  <c r="I59" i="3"/>
  <c r="I67" i="3"/>
  <c r="H4" i="4"/>
  <c r="H36" i="4"/>
  <c r="G59" i="4"/>
  <c r="H11" i="4"/>
  <c r="H33" i="4"/>
  <c r="H40" i="4"/>
  <c r="H44" i="4"/>
  <c r="G52" i="4"/>
  <c r="G68" i="5"/>
  <c r="I35" i="3"/>
  <c r="I43" i="3"/>
  <c r="I51" i="3"/>
  <c r="I29" i="3"/>
  <c r="I37" i="3"/>
  <c r="I45" i="3"/>
  <c r="I57" i="3"/>
  <c r="I65" i="3"/>
  <c r="I73" i="3"/>
  <c r="H12" i="4"/>
  <c r="L71" i="5"/>
  <c r="K34" i="8"/>
  <c r="K8" i="9"/>
  <c r="K16" i="9"/>
  <c r="K24" i="9"/>
  <c r="K32" i="9"/>
  <c r="K42" i="9"/>
  <c r="K50" i="9"/>
  <c r="K58" i="9"/>
  <c r="N19" i="10"/>
  <c r="N15" i="10"/>
  <c r="N11" i="10"/>
  <c r="N7" i="10"/>
  <c r="N18" i="10"/>
  <c r="N14" i="10"/>
  <c r="N10" i="10"/>
  <c r="N5" i="10"/>
  <c r="N16" i="10"/>
  <c r="N12" i="10"/>
  <c r="N8" i="10"/>
  <c r="N4" i="10"/>
  <c r="N13" i="10"/>
  <c r="N53" i="10"/>
  <c r="N49" i="10"/>
  <c r="N45" i="10"/>
  <c r="N41" i="10"/>
  <c r="N37" i="10"/>
  <c r="N33" i="10"/>
  <c r="N29" i="10"/>
  <c r="N56" i="10"/>
  <c r="N52" i="10"/>
  <c r="N48" i="10"/>
  <c r="N44" i="10"/>
  <c r="N40" i="10"/>
  <c r="N36" i="10"/>
  <c r="N32" i="10"/>
  <c r="N28" i="10"/>
  <c r="N27" i="10"/>
  <c r="N54" i="10"/>
  <c r="N50" i="10"/>
  <c r="N46" i="10"/>
  <c r="N42" i="10"/>
  <c r="N38" i="10"/>
  <c r="N34" i="10"/>
  <c r="N30" i="10"/>
  <c r="N26" i="10"/>
  <c r="N35" i="10"/>
  <c r="N43" i="10"/>
  <c r="N51" i="10"/>
  <c r="G96" i="3"/>
  <c r="H45" i="4"/>
  <c r="G57" i="5"/>
  <c r="H6" i="4"/>
  <c r="H10" i="4"/>
  <c r="H14" i="4"/>
  <c r="F13" i="11"/>
  <c r="F17" i="11"/>
  <c r="H53" i="4" l="1"/>
  <c r="H66" i="5"/>
  <c r="H67" i="5"/>
  <c r="H65" i="5"/>
  <c r="M65" i="5" s="1"/>
  <c r="H64" i="5"/>
  <c r="M64" i="5" s="1"/>
  <c r="H70" i="5"/>
  <c r="M70" i="5" s="1"/>
  <c r="H69" i="5"/>
  <c r="M69" i="5" s="1"/>
  <c r="H68" i="5"/>
  <c r="M68" i="5" s="1"/>
  <c r="H58" i="5"/>
  <c r="H59" i="5"/>
  <c r="H60" i="5"/>
  <c r="M60" i="5" s="1"/>
  <c r="H61" i="5"/>
  <c r="M61" i="5" s="1"/>
  <c r="H62" i="5"/>
  <c r="M62" i="5" s="1"/>
  <c r="H57" i="5"/>
  <c r="M57" i="5" s="1"/>
  <c r="M63" i="5"/>
  <c r="I96" i="3"/>
  <c r="I83" i="3"/>
  <c r="H63" i="4"/>
  <c r="H64" i="4"/>
  <c r="H58" i="4"/>
  <c r="H56" i="4"/>
  <c r="I99" i="3"/>
  <c r="I88" i="3"/>
  <c r="H52" i="4"/>
  <c r="H55" i="4"/>
  <c r="H54" i="4"/>
  <c r="H62" i="4"/>
  <c r="L60" i="5"/>
  <c r="I95" i="3"/>
  <c r="I93" i="3"/>
  <c r="I80" i="3"/>
  <c r="I100" i="3"/>
  <c r="I101" i="3"/>
  <c r="I85" i="3"/>
  <c r="I91" i="3"/>
  <c r="L57" i="5"/>
  <c r="I97" i="3"/>
  <c r="H60" i="4"/>
  <c r="I86" i="3"/>
  <c r="I89" i="3"/>
  <c r="M59" i="5"/>
  <c r="M58" i="5"/>
  <c r="I81" i="3"/>
  <c r="L68" i="5"/>
  <c r="I98" i="3"/>
  <c r="M71" i="5"/>
  <c r="H59" i="4"/>
  <c r="H65" i="4"/>
  <c r="I94" i="3"/>
  <c r="H57" i="4"/>
  <c r="I92" i="3"/>
  <c r="I87" i="3"/>
  <c r="I90" i="3"/>
  <c r="M66" i="5"/>
  <c r="H61" i="4"/>
  <c r="M67" i="5"/>
  <c r="I84" i="3"/>
  <c r="I79" i="3"/>
  <c r="I82" i="3"/>
  <c r="K6" i="8" l="1"/>
  <c r="K13" i="8"/>
  <c r="K7" i="8"/>
  <c r="K12" i="8"/>
  <c r="K10" i="8"/>
  <c r="K8" i="8"/>
  <c r="K15" i="8"/>
  <c r="K3" i="8"/>
  <c r="K9" i="8"/>
  <c r="K16" i="8"/>
  <c r="K14" i="8"/>
  <c r="K18" i="8"/>
  <c r="K5" i="8"/>
  <c r="K4" i="8"/>
  <c r="K11" i="8"/>
  <c r="K17" i="8"/>
</calcChain>
</file>

<file path=xl/sharedStrings.xml><?xml version="1.0" encoding="utf-8"?>
<sst xmlns="http://schemas.openxmlformats.org/spreadsheetml/2006/main" count="1315" uniqueCount="148">
  <si>
    <t>Участник</t>
  </si>
  <si>
    <t>Кубок Сапегино</t>
  </si>
  <si>
    <t>Н-Т-Л</t>
  </si>
  <si>
    <t>Комплект</t>
  </si>
  <si>
    <t>Безоборотка</t>
  </si>
  <si>
    <t>В паре с</t>
  </si>
  <si>
    <t>Рабочий и колхозница</t>
  </si>
  <si>
    <t>Потеряшки</t>
  </si>
  <si>
    <t>Плюс-минус</t>
  </si>
  <si>
    <t>В группе с</t>
  </si>
  <si>
    <t>Беготня</t>
  </si>
  <si>
    <t>Время</t>
  </si>
  <si>
    <t>Очки</t>
  </si>
  <si>
    <t>Качели отбор</t>
  </si>
  <si>
    <t>победа</t>
  </si>
  <si>
    <t>Глок</t>
  </si>
  <si>
    <t>Интуитив топор</t>
  </si>
  <si>
    <t>Дальний бросок ножа</t>
  </si>
  <si>
    <t>Зона</t>
  </si>
  <si>
    <t>7-10</t>
  </si>
  <si>
    <t>10-13</t>
  </si>
  <si>
    <t>13-16</t>
  </si>
  <si>
    <t>16-19</t>
  </si>
  <si>
    <t>19-22</t>
  </si>
  <si>
    <t>Результаты</t>
  </si>
  <si>
    <t>Дальний бросок топора</t>
  </si>
  <si>
    <t>22-25</t>
  </si>
  <si>
    <t>25-28</t>
  </si>
  <si>
    <t>28-31</t>
  </si>
  <si>
    <t>ФИО</t>
  </si>
  <si>
    <t>Новикова Мария</t>
  </si>
  <si>
    <t>Евдокимова Юлия</t>
  </si>
  <si>
    <t>Евсикова Анна</t>
  </si>
  <si>
    <t>Трусова Мария</t>
  </si>
  <si>
    <t>Хлюпина Екатерина</t>
  </si>
  <si>
    <t>Сенькова Надежда</t>
  </si>
  <si>
    <t>Дмитриев Родослав</t>
  </si>
  <si>
    <t>Царьков Александр</t>
  </si>
  <si>
    <t>Бухтияров Никита</t>
  </si>
  <si>
    <t>Дмитриев Добромир</t>
  </si>
  <si>
    <t xml:space="preserve">Мосейчук Валерий </t>
  </si>
  <si>
    <t>Шагин Иван</t>
  </si>
  <si>
    <t>Цымбалова Анна</t>
  </si>
  <si>
    <t>Скляревская Евгения</t>
  </si>
  <si>
    <t>Конюхова Наталья</t>
  </si>
  <si>
    <t>Леншина Вера</t>
  </si>
  <si>
    <t>Петтерсон</t>
  </si>
  <si>
    <t>Дмитриева Венера</t>
  </si>
  <si>
    <t>Анциферова Юлия</t>
  </si>
  <si>
    <t>Басманов Алексей</t>
  </si>
  <si>
    <t>Че</t>
  </si>
  <si>
    <t>Дербунов Григорий</t>
  </si>
  <si>
    <t>Большов Игорь</t>
  </si>
  <si>
    <t>Арт Василий</t>
  </si>
  <si>
    <t>Родиков Сергей</t>
  </si>
  <si>
    <t>Столицын Сергей</t>
  </si>
  <si>
    <t>Шлоков Роман</t>
  </si>
  <si>
    <t>Зеленцов Алексей</t>
  </si>
  <si>
    <t>Матевосян Ашот</t>
  </si>
  <si>
    <t>Баландин Владимир</t>
  </si>
  <si>
    <t>Синькова Надежда</t>
  </si>
  <si>
    <t>Н-Т-Л Мужчины</t>
  </si>
  <si>
    <t>Сумма</t>
  </si>
  <si>
    <t>Место</t>
  </si>
  <si>
    <t>Отрыв от лучшего</t>
  </si>
  <si>
    <t>Ерошин Анатолий</t>
  </si>
  <si>
    <t>Комплект Мужчины</t>
  </si>
  <si>
    <t>Безоборотка Мужчины</t>
  </si>
  <si>
    <t>Н-Т-Л Женщины</t>
  </si>
  <si>
    <t>Комплект Женщины</t>
  </si>
  <si>
    <t>Безоборотка Женщины</t>
  </si>
  <si>
    <t>Н-Т-Л новички</t>
  </si>
  <si>
    <t>Комплект новички</t>
  </si>
  <si>
    <t>Безоборотка новички</t>
  </si>
  <si>
    <t>Качели Женщины</t>
  </si>
  <si>
    <t>Отбор</t>
  </si>
  <si>
    <t>Качели Мужчины</t>
  </si>
  <si>
    <t>Дмитриев Артем</t>
  </si>
  <si>
    <t>Интуитив нож женщины</t>
  </si>
  <si>
    <t>Интуитив топор женщины</t>
  </si>
  <si>
    <t>Интуитив нож мужчины</t>
  </si>
  <si>
    <t>Интуитив топор мужчины</t>
  </si>
  <si>
    <t>Глок женщины</t>
  </si>
  <si>
    <t>Глок мужчины</t>
  </si>
  <si>
    <t>Результат</t>
  </si>
  <si>
    <t>Дальний бросок ножа женщины</t>
  </si>
  <si>
    <t>нет</t>
  </si>
  <si>
    <t>Дальний бросок топора женщины</t>
  </si>
  <si>
    <t>Дальний бросок ножа мужчины</t>
  </si>
  <si>
    <t>Дальний бросок топора мужчины</t>
  </si>
  <si>
    <t>Ложкина Ольга</t>
  </si>
  <si>
    <t>Соломина Ольга</t>
  </si>
  <si>
    <t>Харькова Марина</t>
  </si>
  <si>
    <t>Ложкин Вячеслав</t>
  </si>
  <si>
    <t>Альберт Аюпов</t>
  </si>
  <si>
    <t>Забалуев Роман</t>
  </si>
  <si>
    <t>Зиновьев Александр</t>
  </si>
  <si>
    <t>Кузнецов Максим</t>
  </si>
  <si>
    <t>Решетников Николай</t>
  </si>
  <si>
    <t>Тухватуллин Ильсур</t>
  </si>
  <si>
    <t>Ходорченко Андрей</t>
  </si>
  <si>
    <t>Шабанов Олег</t>
  </si>
  <si>
    <t>Шубенин Андрей</t>
  </si>
  <si>
    <t>Селезнев Андрей</t>
  </si>
  <si>
    <t>Морозова Светлана</t>
  </si>
  <si>
    <t>Тюлькина Ольга</t>
  </si>
  <si>
    <t>Янский Алексей</t>
  </si>
  <si>
    <t>Беленкова Ива</t>
  </si>
  <si>
    <t>Дмитрев Добромир</t>
  </si>
  <si>
    <t>Ложкин Максим</t>
  </si>
  <si>
    <t>Смит Тереза</t>
  </si>
  <si>
    <t>Уланов Роман</t>
  </si>
  <si>
    <t>Шубина Ева</t>
  </si>
  <si>
    <t>Поб</t>
  </si>
  <si>
    <t>Дети</t>
  </si>
  <si>
    <t>1 лига</t>
  </si>
  <si>
    <t>Качели Дети</t>
  </si>
  <si>
    <t>Качели 1 лига</t>
  </si>
  <si>
    <t>Селезнев</t>
  </si>
  <si>
    <t>Интуитив топор 1л</t>
  </si>
  <si>
    <t>Интуитив топор дети</t>
  </si>
  <si>
    <t>Глок дети</t>
  </si>
  <si>
    <t>Глок 1л</t>
  </si>
  <si>
    <t>решетников</t>
  </si>
  <si>
    <t>10,82 11,77</t>
  </si>
  <si>
    <t>Сумма Кубок Сапегино</t>
  </si>
  <si>
    <t>Сумма женщины Кубок Сапегино</t>
  </si>
  <si>
    <t>вн.з.</t>
  </si>
  <si>
    <t>Сумма мужчины Кубок Сапегино</t>
  </si>
  <si>
    <t>вн.з</t>
  </si>
  <si>
    <t>-</t>
  </si>
  <si>
    <t>Женщины</t>
  </si>
  <si>
    <t>Мужчины</t>
  </si>
  <si>
    <t>Точные</t>
  </si>
  <si>
    <t>Сильные</t>
  </si>
  <si>
    <t>Рабочий и Колхлозница</t>
  </si>
  <si>
    <t>Рабочий и колхозница Точные</t>
  </si>
  <si>
    <t>Рабочий и колхозница Сильные</t>
  </si>
  <si>
    <t>Потеряшки Сильные</t>
  </si>
  <si>
    <t>Потеряшки Точные</t>
  </si>
  <si>
    <t>Плюс-минус Точные</t>
  </si>
  <si>
    <t>Плюс-минус Сильные</t>
  </si>
  <si>
    <t>Поздеева</t>
  </si>
  <si>
    <t>Дальний бросок ножа дети</t>
  </si>
  <si>
    <t>Дальний бросок топора дети</t>
  </si>
  <si>
    <t>Жавринировский Роман</t>
  </si>
  <si>
    <t xml:space="preserve">нет 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</si>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</sst>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223">
    <xf numFmtId="0" fontId="0" fillId="0" borderId="0" xfId="0"/>
    <xf numFmtId="0" fontId="2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0" fontId="1" fillId="0" borderId="0" xfId="0" applyFont="1"/>
    <xf numFmtId="0" fontId="3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Font="1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5" borderId="2" xfId="0" applyFont="1" applyFill="1" applyBorder="1"/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wrapText="1"/>
    </xf>
    <xf numFmtId="0" fontId="0" fillId="0" borderId="2" xfId="0" applyBorder="1"/>
    <xf numFmtId="0" fontId="0" fillId="0" borderId="8" xfId="0" applyBorder="1"/>
    <xf numFmtId="10" fontId="0" fillId="0" borderId="2" xfId="0" applyNumberFormat="1" applyBorder="1"/>
    <xf numFmtId="0" fontId="0" fillId="0" borderId="2" xfId="0" applyBorder="1" applyAlignment="1"/>
    <xf numFmtId="0" fontId="0" fillId="0" borderId="0" xfId="0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Fill="1" applyBorder="1"/>
    <xf numFmtId="0" fontId="0" fillId="0" borderId="2" xfId="0" applyFill="1" applyBorder="1"/>
    <xf numFmtId="0" fontId="6" fillId="0" borderId="2" xfId="2" applyFill="1" applyBorder="1"/>
    <xf numFmtId="0" fontId="5" fillId="0" borderId="2" xfId="1" applyFill="1" applyBorder="1"/>
    <xf numFmtId="0" fontId="1" fillId="0" borderId="8" xfId="0" applyFont="1" applyBorder="1" applyAlignment="1">
      <alignment vertical="center"/>
    </xf>
    <xf numFmtId="0" fontId="0" fillId="0" borderId="7" xfId="0" applyBorder="1"/>
    <xf numFmtId="0" fontId="0" fillId="0" borderId="2" xfId="0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0" fontId="0" fillId="0" borderId="7" xfId="0" applyNumberFormat="1" applyBorder="1"/>
    <xf numFmtId="0" fontId="0" fillId="0" borderId="15" xfId="0" applyFill="1" applyBorder="1" applyAlignment="1">
      <alignment vertical="center"/>
    </xf>
    <xf numFmtId="10" fontId="0" fillId="0" borderId="0" xfId="0" applyNumberFormat="1"/>
    <xf numFmtId="0" fontId="0" fillId="0" borderId="16" xfId="0" applyFill="1" applyBorder="1"/>
    <xf numFmtId="0" fontId="0" fillId="0" borderId="17" xfId="0" applyFill="1" applyBorder="1"/>
    <xf numFmtId="0" fontId="0" fillId="0" borderId="11" xfId="0" applyBorder="1"/>
    <xf numFmtId="0" fontId="0" fillId="0" borderId="19" xfId="0" applyBorder="1"/>
    <xf numFmtId="0" fontId="0" fillId="0" borderId="13" xfId="0" applyBorder="1"/>
    <xf numFmtId="0" fontId="0" fillId="0" borderId="12" xfId="0" applyBorder="1"/>
    <xf numFmtId="0" fontId="1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ill="1" applyBorder="1"/>
    <xf numFmtId="10" fontId="1" fillId="0" borderId="2" xfId="0" applyNumberFormat="1" applyFont="1" applyBorder="1"/>
    <xf numFmtId="0" fontId="6" fillId="0" borderId="2" xfId="2" applyFill="1" applyBorder="1" applyAlignment="1">
      <alignment horizontal="center"/>
    </xf>
    <xf numFmtId="10" fontId="1" fillId="0" borderId="2" xfId="2" applyNumberFormat="1" applyFont="1" applyFill="1" applyBorder="1"/>
    <xf numFmtId="0" fontId="1" fillId="0" borderId="2" xfId="0" applyFont="1" applyFill="1" applyBorder="1" applyAlignment="1">
      <alignment horizontal="center"/>
    </xf>
    <xf numFmtId="10" fontId="1" fillId="0" borderId="2" xfId="0" applyNumberFormat="1" applyFont="1" applyFill="1" applyBorder="1"/>
    <xf numFmtId="0" fontId="5" fillId="0" borderId="2" xfId="1" applyFill="1" applyBorder="1" applyAlignment="1">
      <alignment horizontal="center"/>
    </xf>
    <xf numFmtId="10" fontId="1" fillId="0" borderId="2" xfId="1" applyNumberFormat="1" applyFont="1" applyFill="1" applyBorder="1"/>
    <xf numFmtId="0" fontId="0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0" fontId="4" fillId="0" borderId="2" xfId="2" applyNumberFormat="1" applyFont="1" applyFill="1" applyBorder="1"/>
    <xf numFmtId="10" fontId="4" fillId="0" borderId="2" xfId="0" applyNumberFormat="1" applyFont="1" applyFill="1" applyBorder="1"/>
    <xf numFmtId="10" fontId="4" fillId="0" borderId="2" xfId="1" applyNumberFormat="1" applyFont="1" applyFill="1" applyBorder="1"/>
    <xf numFmtId="0" fontId="0" fillId="0" borderId="0" xfId="0" applyFill="1"/>
    <xf numFmtId="10" fontId="0" fillId="0" borderId="2" xfId="0" applyNumberFormat="1" applyFont="1" applyFill="1" applyBorder="1"/>
    <xf numFmtId="0" fontId="0" fillId="0" borderId="0" xfId="0" applyFont="1"/>
    <xf numFmtId="0" fontId="0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5" fillId="0" borderId="2" xfId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2" applyFill="1" applyBorder="1" applyAlignment="1">
      <alignment vertical="center"/>
    </xf>
    <xf numFmtId="0" fontId="5" fillId="0" borderId="2" xfId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30" xfId="0" applyFill="1" applyBorder="1"/>
    <xf numFmtId="0" fontId="0" fillId="0" borderId="1" xfId="0" applyFill="1" applyBorder="1"/>
    <xf numFmtId="0" fontId="0" fillId="0" borderId="0" xfId="0" applyFont="1" applyBorder="1"/>
    <xf numFmtId="0" fontId="0" fillId="0" borderId="25" xfId="0" applyBorder="1"/>
    <xf numFmtId="10" fontId="0" fillId="0" borderId="32" xfId="0" applyNumberFormat="1" applyBorder="1"/>
    <xf numFmtId="2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2" fillId="0" borderId="9" xfId="0" applyFont="1" applyBorder="1" applyAlignment="1">
      <alignment vertical="center"/>
    </xf>
    <xf numFmtId="0" fontId="0" fillId="0" borderId="15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Fill="1" applyBorder="1"/>
    <xf numFmtId="0" fontId="8" fillId="0" borderId="23" xfId="0" applyFont="1" applyFill="1" applyBorder="1"/>
    <xf numFmtId="0" fontId="8" fillId="0" borderId="0" xfId="0" applyFont="1" applyFill="1" applyBorder="1"/>
    <xf numFmtId="0" fontId="8" fillId="0" borderId="19" xfId="0" applyFont="1" applyBorder="1"/>
    <xf numFmtId="0" fontId="0" fillId="0" borderId="2" xfId="0" applyFont="1" applyBorder="1" applyAlignment="1">
      <alignment vertical="center"/>
    </xf>
    <xf numFmtId="0" fontId="7" fillId="6" borderId="6" xfId="0" applyFont="1" applyFill="1" applyBorder="1"/>
    <xf numFmtId="10" fontId="0" fillId="4" borderId="7" xfId="0" applyNumberFormat="1" applyFill="1" applyBorder="1"/>
    <xf numFmtId="10" fontId="0" fillId="7" borderId="7" xfId="0" applyNumberFormat="1" applyFill="1" applyBorder="1"/>
    <xf numFmtId="10" fontId="0" fillId="9" borderId="7" xfId="0" applyNumberFormat="1" applyFill="1" applyBorder="1"/>
    <xf numFmtId="10" fontId="0" fillId="10" borderId="7" xfId="0" applyNumberFormat="1" applyFill="1" applyBorder="1"/>
    <xf numFmtId="10" fontId="0" fillId="4" borderId="2" xfId="0" applyNumberFormat="1" applyFill="1" applyBorder="1"/>
    <xf numFmtId="10" fontId="0" fillId="7" borderId="2" xfId="0" applyNumberFormat="1" applyFill="1" applyBorder="1"/>
    <xf numFmtId="10" fontId="0" fillId="10" borderId="2" xfId="0" applyNumberFormat="1" applyFill="1" applyBorder="1"/>
    <xf numFmtId="0" fontId="0" fillId="4" borderId="8" xfId="0" applyFill="1" applyBorder="1"/>
    <xf numFmtId="0" fontId="0" fillId="8" borderId="8" xfId="0" applyFill="1" applyBorder="1"/>
    <xf numFmtId="0" fontId="0" fillId="10" borderId="8" xfId="0" applyFill="1" applyBorder="1"/>
    <xf numFmtId="10" fontId="0" fillId="0" borderId="7" xfId="0" applyNumberFormat="1" applyFont="1" applyFill="1" applyBorder="1"/>
    <xf numFmtId="0" fontId="0" fillId="5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/>
    <xf numFmtId="0" fontId="0" fillId="5" borderId="2" xfId="0" applyFont="1" applyFill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11" borderId="2" xfId="0" applyFill="1" applyBorder="1"/>
    <xf numFmtId="0" fontId="0" fillId="12" borderId="2" xfId="0" applyFill="1" applyBorder="1"/>
    <xf numFmtId="0" fontId="0" fillId="11" borderId="0" xfId="0" applyFill="1"/>
    <xf numFmtId="0" fontId="1" fillId="7" borderId="2" xfId="0" applyFont="1" applyFill="1" applyBorder="1"/>
    <xf numFmtId="0" fontId="1" fillId="10" borderId="2" xfId="0" applyFont="1" applyFill="1" applyBorder="1"/>
    <xf numFmtId="0" fontId="0" fillId="10" borderId="2" xfId="0" applyFill="1" applyBorder="1"/>
    <xf numFmtId="0" fontId="0" fillId="4" borderId="2" xfId="0" applyFill="1" applyBorder="1"/>
    <xf numFmtId="0" fontId="0" fillId="9" borderId="2" xfId="0" applyFill="1" applyBorder="1"/>
    <xf numFmtId="0" fontId="0" fillId="8" borderId="0" xfId="0" applyFill="1"/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2" fontId="1" fillId="0" borderId="41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2" fontId="1" fillId="0" borderId="43" xfId="0" applyNumberFormat="1" applyFon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37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2" fontId="0" fillId="7" borderId="8" xfId="0" applyNumberFormat="1" applyFill="1" applyBorder="1" applyAlignment="1">
      <alignment horizontal="center" vertical="center"/>
    </xf>
    <xf numFmtId="2" fontId="0" fillId="10" borderId="7" xfId="0" applyNumberFormat="1" applyFill="1" applyBorder="1" applyAlignment="1">
      <alignment horizontal="center" vertical="center"/>
    </xf>
    <xf numFmtId="2" fontId="0" fillId="10" borderId="8" xfId="0" applyNumberForma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10" borderId="2" xfId="0" applyNumberFormat="1" applyFill="1" applyBorder="1" applyAlignment="1">
      <alignment vertical="center"/>
    </xf>
    <xf numFmtId="2" fontId="0" fillId="4" borderId="2" xfId="0" applyNumberFormat="1" applyFill="1" applyBorder="1" applyAlignment="1">
      <alignment vertical="center"/>
    </xf>
    <xf numFmtId="2" fontId="0" fillId="8" borderId="2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60" zoomScaleNormal="100" workbookViewId="0">
      <selection activeCell="T29" sqref="T29"/>
    </sheetView>
  </sheetViews>
  <sheetFormatPr defaultRowHeight="15" x14ac:dyDescent="0.25"/>
  <cols>
    <col min="1" max="1" width="13" style="22" customWidth="1"/>
    <col min="2" max="11" width="8.5703125" customWidth="1"/>
  </cols>
  <sheetData>
    <row r="1" spans="1:1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.75" x14ac:dyDescent="0.3">
      <c r="A3" s="5" t="s">
        <v>1</v>
      </c>
    </row>
    <row r="4" spans="1:11" x14ac:dyDescent="0.25">
      <c r="A4" s="6"/>
      <c r="B4" s="7">
        <v>1</v>
      </c>
      <c r="C4" s="7">
        <v>2</v>
      </c>
      <c r="D4" s="7">
        <v>3</v>
      </c>
      <c r="E4" s="7">
        <v>4</v>
      </c>
      <c r="F4" s="7">
        <v>5</v>
      </c>
    </row>
    <row r="5" spans="1:11" ht="26.25" customHeight="1" x14ac:dyDescent="0.25">
      <c r="A5" s="6" t="s">
        <v>2</v>
      </c>
      <c r="B5" s="7"/>
      <c r="C5" s="7"/>
      <c r="D5" s="7"/>
      <c r="E5" s="7"/>
      <c r="F5" s="7"/>
    </row>
    <row r="6" spans="1:11" ht="26.25" customHeight="1" x14ac:dyDescent="0.25">
      <c r="A6" s="6" t="s">
        <v>3</v>
      </c>
      <c r="B6" s="8"/>
      <c r="C6" s="8"/>
      <c r="D6" s="8"/>
      <c r="E6" s="8"/>
      <c r="F6" s="8"/>
    </row>
    <row r="7" spans="1:11" ht="26.25" customHeight="1" x14ac:dyDescent="0.25">
      <c r="A7" s="6" t="s">
        <v>4</v>
      </c>
      <c r="B7" s="8"/>
      <c r="C7" s="8"/>
      <c r="D7" s="8"/>
      <c r="E7" s="8"/>
      <c r="F7" s="8"/>
    </row>
    <row r="8" spans="1:11" ht="24" customHeight="1" thickBot="1" x14ac:dyDescent="0.3">
      <c r="A8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9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</row>
    <row r="10" spans="1:11" ht="37.5" customHeight="1" x14ac:dyDescent="0.25">
      <c r="A10" s="11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4" customHeight="1" thickBot="1" x14ac:dyDescent="0.3">
      <c r="A11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38.25" customHeight="1" x14ac:dyDescent="0.25">
      <c r="A12" s="6" t="s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4" customHeight="1" thickBot="1" x14ac:dyDescent="0.3">
      <c r="A13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37.5" customHeight="1" x14ac:dyDescent="0.25">
      <c r="A14" s="11" t="s">
        <v>8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24" customHeight="1" thickBot="1" x14ac:dyDescent="0.3">
      <c r="A15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s="17" customFormat="1" ht="30" customHeight="1" thickBot="1" x14ac:dyDescent="0.3">
      <c r="A16" s="12" t="s">
        <v>10</v>
      </c>
      <c r="B16" s="13" t="s">
        <v>11</v>
      </c>
      <c r="C16" s="14"/>
      <c r="D16" s="15"/>
      <c r="E16" s="16"/>
      <c r="G16" s="13" t="s">
        <v>12</v>
      </c>
      <c r="H16" s="14"/>
      <c r="I16" s="15"/>
      <c r="J16" s="16"/>
    </row>
    <row r="17" spans="1:11" s="17" customFormat="1" ht="11.25" customHeight="1" thickBot="1" x14ac:dyDescent="0.3">
      <c r="A17" s="12"/>
      <c r="B17" s="13"/>
      <c r="C17" s="18"/>
      <c r="D17" s="18"/>
      <c r="E17" s="18"/>
      <c r="G17" s="13"/>
      <c r="H17" s="18"/>
      <c r="I17" s="18"/>
      <c r="J17" s="18"/>
    </row>
    <row r="18" spans="1:11" ht="37.5" customHeight="1" thickBot="1" x14ac:dyDescent="0.3">
      <c r="A18" s="19" t="s">
        <v>13</v>
      </c>
      <c r="B18" t="s">
        <v>5</v>
      </c>
      <c r="C18" s="4"/>
      <c r="D18" s="4"/>
      <c r="E18" s="4"/>
      <c r="F18" s="4"/>
      <c r="G18" s="4"/>
      <c r="H18" s="4"/>
      <c r="I18" t="s">
        <v>14</v>
      </c>
      <c r="J18" s="20"/>
      <c r="K18" s="21"/>
    </row>
    <row r="20" spans="1:11" x14ac:dyDescent="0.25">
      <c r="A20" s="9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>
        <v>7</v>
      </c>
      <c r="I20" s="7">
        <v>8</v>
      </c>
      <c r="J20" s="7">
        <v>9</v>
      </c>
      <c r="K20" s="7">
        <v>10</v>
      </c>
    </row>
    <row r="21" spans="1:11" ht="30.75" customHeight="1" x14ac:dyDescent="0.25">
      <c r="A21" s="23" t="s">
        <v>15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9" customHeight="1" x14ac:dyDescent="0.25">
      <c r="A22" s="23"/>
      <c r="B22" s="7"/>
      <c r="C22" s="7"/>
      <c r="D22" s="7"/>
      <c r="E22" s="7"/>
      <c r="F22" s="7"/>
      <c r="G22" s="7"/>
      <c r="H22" s="7"/>
      <c r="I22" s="24"/>
      <c r="J22" s="24"/>
      <c r="K22" s="24"/>
    </row>
    <row r="23" spans="1:11" x14ac:dyDescent="0.25">
      <c r="A23" s="9"/>
      <c r="B23" s="7">
        <v>1</v>
      </c>
      <c r="C23" s="7">
        <v>2</v>
      </c>
      <c r="D23" s="7">
        <v>3</v>
      </c>
      <c r="E23" s="7">
        <v>4</v>
      </c>
      <c r="F23" s="7">
        <v>5</v>
      </c>
      <c r="G23" s="7">
        <v>6</v>
      </c>
      <c r="H23" s="7">
        <v>7</v>
      </c>
    </row>
    <row r="24" spans="1:11" ht="30" x14ac:dyDescent="0.25">
      <c r="A24" s="25" t="s">
        <v>16</v>
      </c>
      <c r="B24" s="7"/>
      <c r="C24" s="7"/>
      <c r="D24" s="7"/>
      <c r="E24" s="7"/>
      <c r="F24" s="7"/>
      <c r="G24" s="7"/>
      <c r="H24" s="7"/>
    </row>
    <row r="25" spans="1:11" ht="18.75" x14ac:dyDescent="0.3">
      <c r="A25" s="5" t="s">
        <v>17</v>
      </c>
    </row>
    <row r="26" spans="1:11" x14ac:dyDescent="0.25">
      <c r="A26" s="9" t="s">
        <v>18</v>
      </c>
      <c r="B26" s="143" t="s">
        <v>19</v>
      </c>
      <c r="C26" s="143"/>
      <c r="D26" s="143" t="s">
        <v>20</v>
      </c>
      <c r="E26" s="143"/>
      <c r="F26" s="143" t="s">
        <v>21</v>
      </c>
      <c r="G26" s="143"/>
      <c r="H26" s="143" t="s">
        <v>22</v>
      </c>
      <c r="I26" s="143"/>
      <c r="J26" s="143" t="s">
        <v>23</v>
      </c>
      <c r="K26" s="143"/>
    </row>
    <row r="27" spans="1:11" ht="30" customHeight="1" x14ac:dyDescent="0.25">
      <c r="A27" s="9" t="s">
        <v>24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11" ht="30" customHeight="1" x14ac:dyDescent="0.25">
      <c r="A28" s="9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 ht="18.75" x14ac:dyDescent="0.3">
      <c r="A29" s="5" t="s">
        <v>25</v>
      </c>
    </row>
    <row r="30" spans="1:11" x14ac:dyDescent="0.25">
      <c r="A30" s="9" t="s">
        <v>18</v>
      </c>
      <c r="B30" s="143" t="s">
        <v>19</v>
      </c>
      <c r="C30" s="143"/>
      <c r="D30" s="143" t="s">
        <v>20</v>
      </c>
      <c r="E30" s="143"/>
      <c r="F30" s="143" t="s">
        <v>21</v>
      </c>
      <c r="G30" s="143"/>
      <c r="H30" s="143" t="s">
        <v>22</v>
      </c>
      <c r="I30" s="143"/>
      <c r="J30" s="143" t="s">
        <v>23</v>
      </c>
      <c r="K30" s="143"/>
    </row>
    <row r="31" spans="1:11" ht="30" customHeight="1" x14ac:dyDescent="0.25">
      <c r="A31" s="9" t="s">
        <v>24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11" ht="30" customHeight="1" x14ac:dyDescent="0.25">
      <c r="A32" s="9"/>
      <c r="B32" s="144"/>
      <c r="C32" s="145"/>
      <c r="D32" s="144"/>
      <c r="E32" s="145"/>
      <c r="F32" s="144"/>
      <c r="G32" s="145"/>
      <c r="H32" s="144"/>
      <c r="I32" s="145"/>
      <c r="J32" s="144"/>
      <c r="K32" s="145"/>
    </row>
    <row r="33" spans="1:11" x14ac:dyDescent="0.25">
      <c r="A33" s="9" t="s">
        <v>18</v>
      </c>
      <c r="B33" s="143" t="s">
        <v>26</v>
      </c>
      <c r="C33" s="143"/>
      <c r="D33" s="143" t="s">
        <v>27</v>
      </c>
      <c r="E33" s="143"/>
      <c r="F33" s="143" t="s">
        <v>28</v>
      </c>
      <c r="G33" s="143"/>
      <c r="H33" s="143"/>
      <c r="I33" s="143"/>
      <c r="J33" s="143"/>
      <c r="K33" s="143"/>
    </row>
    <row r="34" spans="1:11" ht="30" customHeight="1" x14ac:dyDescent="0.25">
      <c r="A34" s="9" t="s">
        <v>24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</row>
    <row r="35" spans="1:11" ht="30" customHeight="1" x14ac:dyDescent="0.25">
      <c r="A35" s="9"/>
      <c r="B35" s="144"/>
      <c r="C35" s="145"/>
      <c r="D35" s="144"/>
      <c r="E35" s="145"/>
      <c r="F35" s="144"/>
      <c r="G35" s="145"/>
      <c r="H35" s="144"/>
      <c r="I35" s="145"/>
      <c r="J35" s="144"/>
      <c r="K35" s="145"/>
    </row>
  </sheetData>
  <mergeCells count="45">
    <mergeCell ref="B35:C35"/>
    <mergeCell ref="D35:E35"/>
    <mergeCell ref="F35:G35"/>
    <mergeCell ref="H35:I35"/>
    <mergeCell ref="J35:K35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</mergeCells>
  <pageMargins left="0.19685039370078741" right="0.19685039370078741" top="0.19685039370078741" bottom="0.19685039370078741" header="0.31496062992125984" footer="0.31496062992125984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zoomScaleNormal="100" zoomScaleSheetLayoutView="100" workbookViewId="0">
      <selection activeCell="I5" sqref="I5"/>
    </sheetView>
  </sheetViews>
  <sheetFormatPr defaultRowHeight="15" x14ac:dyDescent="0.25"/>
  <cols>
    <col min="1" max="1" width="20.7109375" customWidth="1"/>
    <col min="2" max="6" width="8.140625" customWidth="1"/>
    <col min="9" max="9" width="16.28515625" bestFit="1" customWidth="1"/>
  </cols>
  <sheetData>
    <row r="1" spans="1:11" ht="14.45" customHeight="1" x14ac:dyDescent="0.25">
      <c r="A1" s="51" t="s">
        <v>81</v>
      </c>
    </row>
    <row r="2" spans="1:11" ht="18.75" x14ac:dyDescent="0.25">
      <c r="A2" s="51"/>
      <c r="B2" s="61">
        <v>1</v>
      </c>
      <c r="C2" s="7">
        <v>2</v>
      </c>
      <c r="D2" s="61">
        <v>3</v>
      </c>
      <c r="E2" s="7">
        <v>4</v>
      </c>
      <c r="F2" s="61">
        <v>5</v>
      </c>
      <c r="G2" s="61">
        <v>6</v>
      </c>
      <c r="H2" s="61">
        <v>7</v>
      </c>
      <c r="I2" s="36" t="s">
        <v>62</v>
      </c>
      <c r="J2" s="36" t="s">
        <v>63</v>
      </c>
      <c r="K2" s="36" t="s">
        <v>64</v>
      </c>
    </row>
    <row r="3" spans="1:11" x14ac:dyDescent="0.25">
      <c r="A3" t="s">
        <v>93</v>
      </c>
      <c r="B3" s="62">
        <v>5</v>
      </c>
      <c r="C3" s="62">
        <v>1</v>
      </c>
      <c r="D3" s="62">
        <v>5</v>
      </c>
      <c r="E3" s="62">
        <v>10</v>
      </c>
      <c r="F3" s="62">
        <v>0</v>
      </c>
      <c r="G3" s="62">
        <v>7</v>
      </c>
      <c r="H3" s="62">
        <v>1</v>
      </c>
      <c r="I3" s="36">
        <f t="shared" ref="I3:I13" si="0">SUM(B3:H3)</f>
        <v>29</v>
      </c>
      <c r="J3" s="46"/>
      <c r="K3" s="75">
        <f>I3/MAX($I$2:$I$32)</f>
        <v>0.47540983606557374</v>
      </c>
    </row>
    <row r="4" spans="1:11" x14ac:dyDescent="0.25">
      <c r="A4" t="s">
        <v>58</v>
      </c>
      <c r="B4" s="62">
        <v>9</v>
      </c>
      <c r="C4" s="62">
        <v>10</v>
      </c>
      <c r="D4" s="62">
        <v>5</v>
      </c>
      <c r="E4" s="62">
        <v>4</v>
      </c>
      <c r="F4" s="62">
        <v>3</v>
      </c>
      <c r="G4" s="62">
        <v>0</v>
      </c>
      <c r="H4" s="62">
        <v>5</v>
      </c>
      <c r="I4" s="36">
        <f>SUM(B4:H4)</f>
        <v>36</v>
      </c>
      <c r="J4" s="45"/>
      <c r="K4" s="76">
        <f t="shared" ref="K4:K32" si="1">I4/MAX($I$2:$I$32)</f>
        <v>0.5901639344262295</v>
      </c>
    </row>
    <row r="5" spans="1:11" x14ac:dyDescent="0.25">
      <c r="A5" t="s">
        <v>56</v>
      </c>
      <c r="B5" s="62">
        <v>6</v>
      </c>
      <c r="C5" s="62">
        <v>4</v>
      </c>
      <c r="D5" s="62">
        <v>9</v>
      </c>
      <c r="E5" s="62">
        <v>11</v>
      </c>
      <c r="F5" s="62">
        <v>9</v>
      </c>
      <c r="G5" s="62">
        <v>12</v>
      </c>
      <c r="H5" s="62">
        <v>7</v>
      </c>
      <c r="I5" s="137">
        <f>SUM(B5:H5)</f>
        <v>58</v>
      </c>
      <c r="J5" s="45"/>
      <c r="K5" s="76">
        <f t="shared" si="1"/>
        <v>0.95081967213114749</v>
      </c>
    </row>
    <row r="6" spans="1:11" x14ac:dyDescent="0.25">
      <c r="A6" t="s">
        <v>94</v>
      </c>
      <c r="B6" s="62">
        <v>3</v>
      </c>
      <c r="C6" s="62">
        <v>4</v>
      </c>
      <c r="D6" s="62">
        <v>7</v>
      </c>
      <c r="E6" s="62">
        <v>4</v>
      </c>
      <c r="F6" s="62">
        <v>9</v>
      </c>
      <c r="G6" s="62">
        <v>3</v>
      </c>
      <c r="H6" s="62">
        <v>5</v>
      </c>
      <c r="I6" s="36">
        <f t="shared" si="0"/>
        <v>35</v>
      </c>
      <c r="J6" s="47"/>
      <c r="K6" s="77">
        <f t="shared" si="1"/>
        <v>0.57377049180327866</v>
      </c>
    </row>
    <row r="7" spans="1:11" x14ac:dyDescent="0.25">
      <c r="A7" t="s">
        <v>59</v>
      </c>
      <c r="B7" s="62">
        <v>5</v>
      </c>
      <c r="C7" s="62">
        <v>5</v>
      </c>
      <c r="D7" s="62">
        <v>10</v>
      </c>
      <c r="E7" s="62">
        <v>2</v>
      </c>
      <c r="F7" s="62">
        <v>4</v>
      </c>
      <c r="G7" s="62">
        <v>8</v>
      </c>
      <c r="H7" s="62">
        <v>5</v>
      </c>
      <c r="I7" s="36">
        <f t="shared" si="0"/>
        <v>39</v>
      </c>
      <c r="J7" s="45"/>
      <c r="K7" s="76">
        <f t="shared" si="1"/>
        <v>0.63934426229508201</v>
      </c>
    </row>
    <row r="8" spans="1:11" x14ac:dyDescent="0.25">
      <c r="A8" t="s">
        <v>52</v>
      </c>
      <c r="B8" s="62">
        <v>8</v>
      </c>
      <c r="C8" s="62">
        <v>4</v>
      </c>
      <c r="D8" s="62">
        <v>5</v>
      </c>
      <c r="E8" s="62">
        <v>10</v>
      </c>
      <c r="F8" s="62">
        <v>7</v>
      </c>
      <c r="G8" s="62">
        <v>5</v>
      </c>
      <c r="H8" s="62">
        <v>1</v>
      </c>
      <c r="I8" s="36">
        <f t="shared" si="0"/>
        <v>40</v>
      </c>
      <c r="J8" s="45"/>
      <c r="K8" s="76">
        <f t="shared" si="1"/>
        <v>0.65573770491803274</v>
      </c>
    </row>
    <row r="9" spans="1:11" x14ac:dyDescent="0.25">
      <c r="A9" t="s">
        <v>65</v>
      </c>
      <c r="B9" s="62">
        <v>3</v>
      </c>
      <c r="C9" s="62">
        <v>6</v>
      </c>
      <c r="D9" s="62">
        <v>4</v>
      </c>
      <c r="E9" s="62">
        <v>4</v>
      </c>
      <c r="F9" s="62">
        <v>6</v>
      </c>
      <c r="G9" s="62">
        <v>7</v>
      </c>
      <c r="H9" s="62">
        <v>5</v>
      </c>
      <c r="I9" s="36">
        <f t="shared" si="0"/>
        <v>35</v>
      </c>
      <c r="J9" s="45"/>
      <c r="K9" s="76">
        <f t="shared" si="1"/>
        <v>0.57377049180327866</v>
      </c>
    </row>
    <row r="10" spans="1:11" x14ac:dyDescent="0.25">
      <c r="A10" t="s">
        <v>96</v>
      </c>
      <c r="B10" s="62">
        <v>2</v>
      </c>
      <c r="C10" s="62">
        <v>0</v>
      </c>
      <c r="D10" s="62">
        <v>0</v>
      </c>
      <c r="E10" s="62">
        <v>3</v>
      </c>
      <c r="F10" s="62">
        <v>9</v>
      </c>
      <c r="G10" s="62">
        <v>4</v>
      </c>
      <c r="H10" s="62">
        <v>2</v>
      </c>
      <c r="I10" s="36">
        <f t="shared" si="0"/>
        <v>20</v>
      </c>
      <c r="J10" s="45"/>
      <c r="K10" s="76">
        <f t="shared" si="1"/>
        <v>0.32786885245901637</v>
      </c>
    </row>
    <row r="11" spans="1:11" x14ac:dyDescent="0.25">
      <c r="A11" t="s">
        <v>98</v>
      </c>
      <c r="B11" s="62">
        <v>0</v>
      </c>
      <c r="C11" s="62">
        <v>8</v>
      </c>
      <c r="D11" s="62">
        <v>0</v>
      </c>
      <c r="E11" s="62">
        <v>0</v>
      </c>
      <c r="F11" s="62">
        <v>3</v>
      </c>
      <c r="G11" s="62">
        <v>13</v>
      </c>
      <c r="H11" s="62">
        <v>9</v>
      </c>
      <c r="I11" s="36">
        <f t="shared" si="0"/>
        <v>33</v>
      </c>
      <c r="J11" s="45"/>
      <c r="K11" s="76">
        <f t="shared" si="1"/>
        <v>0.54098360655737709</v>
      </c>
    </row>
    <row r="12" spans="1:11" x14ac:dyDescent="0.25">
      <c r="A12" t="s">
        <v>97</v>
      </c>
      <c r="B12" s="62">
        <v>0</v>
      </c>
      <c r="C12" s="62">
        <v>0</v>
      </c>
      <c r="D12" s="62">
        <v>4</v>
      </c>
      <c r="E12" s="62">
        <v>4</v>
      </c>
      <c r="F12" s="62">
        <v>9</v>
      </c>
      <c r="G12" s="62">
        <v>4</v>
      </c>
      <c r="H12" s="62">
        <v>12</v>
      </c>
      <c r="I12" s="36">
        <f t="shared" si="0"/>
        <v>33</v>
      </c>
      <c r="J12" s="45"/>
      <c r="K12" s="76">
        <f t="shared" si="1"/>
        <v>0.54098360655737709</v>
      </c>
    </row>
    <row r="13" spans="1:11" x14ac:dyDescent="0.25">
      <c r="A13" t="s">
        <v>57</v>
      </c>
      <c r="B13" s="62">
        <v>8</v>
      </c>
      <c r="C13" s="62">
        <v>5</v>
      </c>
      <c r="D13" s="62">
        <v>9</v>
      </c>
      <c r="E13" s="62">
        <v>11</v>
      </c>
      <c r="F13" s="62">
        <v>4</v>
      </c>
      <c r="G13" s="62">
        <v>9</v>
      </c>
      <c r="H13" s="62">
        <v>11</v>
      </c>
      <c r="I13" s="36">
        <f t="shared" si="0"/>
        <v>57</v>
      </c>
      <c r="J13" s="45"/>
      <c r="K13" s="76">
        <f t="shared" si="1"/>
        <v>0.93442622950819676</v>
      </c>
    </row>
    <row r="14" spans="1:11" x14ac:dyDescent="0.25">
      <c r="A14" t="s">
        <v>54</v>
      </c>
      <c r="B14" s="62">
        <v>10</v>
      </c>
      <c r="C14" s="62">
        <v>9</v>
      </c>
      <c r="D14" s="62">
        <v>10</v>
      </c>
      <c r="E14" s="62">
        <v>10</v>
      </c>
      <c r="F14" s="62">
        <v>3</v>
      </c>
      <c r="G14" s="62">
        <v>9</v>
      </c>
      <c r="H14" s="62">
        <v>10</v>
      </c>
      <c r="I14" s="138">
        <f t="shared" ref="I14:I32" si="2">SUM(B14:H14)</f>
        <v>61</v>
      </c>
      <c r="J14" s="45"/>
      <c r="K14" s="76">
        <f t="shared" si="1"/>
        <v>1</v>
      </c>
    </row>
    <row r="15" spans="1:11" x14ac:dyDescent="0.25">
      <c r="A15" t="s">
        <v>50</v>
      </c>
      <c r="B15" s="62">
        <v>8</v>
      </c>
      <c r="C15" s="62">
        <v>8</v>
      </c>
      <c r="D15" s="62">
        <v>0</v>
      </c>
      <c r="E15" s="62">
        <v>10</v>
      </c>
      <c r="F15" s="62">
        <v>8</v>
      </c>
      <c r="G15" s="62">
        <v>10</v>
      </c>
      <c r="H15" s="62">
        <v>16</v>
      </c>
      <c r="I15" s="132">
        <f t="shared" si="2"/>
        <v>60</v>
      </c>
      <c r="J15" s="45"/>
      <c r="K15" s="76">
        <f t="shared" si="1"/>
        <v>0.98360655737704916</v>
      </c>
    </row>
    <row r="16" spans="1:11" x14ac:dyDescent="0.25">
      <c r="A16" t="s">
        <v>55</v>
      </c>
      <c r="B16" s="62">
        <v>7</v>
      </c>
      <c r="C16" s="62">
        <v>3</v>
      </c>
      <c r="D16" s="62">
        <v>3</v>
      </c>
      <c r="E16" s="62">
        <v>8</v>
      </c>
      <c r="F16" s="62">
        <v>9</v>
      </c>
      <c r="G16" s="62">
        <v>9</v>
      </c>
      <c r="H16" s="62">
        <v>5</v>
      </c>
      <c r="I16" s="36">
        <f t="shared" si="2"/>
        <v>44</v>
      </c>
      <c r="J16" s="45"/>
      <c r="K16" s="76">
        <f t="shared" si="1"/>
        <v>0.72131147540983609</v>
      </c>
    </row>
    <row r="17" spans="1:11" x14ac:dyDescent="0.25">
      <c r="A17" t="s">
        <v>49</v>
      </c>
      <c r="B17" s="62">
        <v>4</v>
      </c>
      <c r="C17" s="62">
        <v>5</v>
      </c>
      <c r="D17" s="62">
        <v>6</v>
      </c>
      <c r="E17" s="62">
        <v>3</v>
      </c>
      <c r="F17" s="62">
        <v>4</v>
      </c>
      <c r="G17" s="62">
        <v>5</v>
      </c>
      <c r="H17" s="62">
        <v>12</v>
      </c>
      <c r="I17" s="36">
        <f t="shared" si="2"/>
        <v>39</v>
      </c>
      <c r="J17" s="78"/>
      <c r="K17" s="76">
        <f t="shared" si="1"/>
        <v>0.63934426229508201</v>
      </c>
    </row>
    <row r="18" spans="1:11" x14ac:dyDescent="0.25">
      <c r="A18" t="s">
        <v>99</v>
      </c>
      <c r="B18" s="62">
        <v>5</v>
      </c>
      <c r="C18" s="62">
        <v>1</v>
      </c>
      <c r="D18" s="62">
        <v>2</v>
      </c>
      <c r="E18" s="62">
        <v>0</v>
      </c>
      <c r="F18" s="62">
        <v>3</v>
      </c>
      <c r="G18" s="62">
        <v>10</v>
      </c>
      <c r="H18" s="62">
        <v>12</v>
      </c>
      <c r="I18" s="36">
        <f t="shared" si="2"/>
        <v>33</v>
      </c>
      <c r="J18" s="45"/>
      <c r="K18" s="76">
        <f t="shared" si="1"/>
        <v>0.54098360655737709</v>
      </c>
    </row>
    <row r="19" spans="1:11" x14ac:dyDescent="0.25">
      <c r="A19" t="s">
        <v>101</v>
      </c>
      <c r="B19" s="62">
        <v>7</v>
      </c>
      <c r="C19" s="62">
        <v>15</v>
      </c>
      <c r="D19" s="62">
        <v>0</v>
      </c>
      <c r="E19" s="62">
        <v>3</v>
      </c>
      <c r="F19" s="62">
        <v>6</v>
      </c>
      <c r="G19" s="62">
        <v>7</v>
      </c>
      <c r="H19" s="62">
        <v>4</v>
      </c>
      <c r="I19" s="36">
        <f t="shared" si="2"/>
        <v>42</v>
      </c>
      <c r="J19" s="45"/>
      <c r="K19" s="79">
        <f t="shared" si="1"/>
        <v>0.68852459016393441</v>
      </c>
    </row>
    <row r="20" spans="1:11" x14ac:dyDescent="0.25">
      <c r="A20" t="s">
        <v>51</v>
      </c>
      <c r="B20" s="62">
        <v>9</v>
      </c>
      <c r="C20" s="62">
        <v>11</v>
      </c>
      <c r="D20" s="62">
        <v>4</v>
      </c>
      <c r="E20" s="62">
        <v>7</v>
      </c>
      <c r="F20" s="62">
        <v>7</v>
      </c>
      <c r="G20" s="62">
        <v>8</v>
      </c>
      <c r="H20" s="62">
        <v>8</v>
      </c>
      <c r="I20" s="36">
        <f t="shared" si="2"/>
        <v>54</v>
      </c>
      <c r="J20" s="45"/>
      <c r="K20" s="79">
        <f t="shared" si="1"/>
        <v>0.88524590163934425</v>
      </c>
    </row>
    <row r="21" spans="1:11" x14ac:dyDescent="0.25">
      <c r="A21" t="s">
        <v>38</v>
      </c>
      <c r="B21" s="62">
        <v>7</v>
      </c>
      <c r="C21" s="62">
        <v>1</v>
      </c>
      <c r="D21" s="62">
        <v>3</v>
      </c>
      <c r="E21" s="62">
        <v>4</v>
      </c>
      <c r="F21" s="62">
        <v>4</v>
      </c>
      <c r="G21" s="62">
        <v>2</v>
      </c>
      <c r="H21" s="62">
        <v>7</v>
      </c>
      <c r="I21" s="36">
        <f t="shared" si="2"/>
        <v>28</v>
      </c>
      <c r="J21" s="45"/>
      <c r="K21" s="79">
        <f t="shared" si="1"/>
        <v>0.45901639344262296</v>
      </c>
    </row>
    <row r="22" spans="1:11" x14ac:dyDescent="0.25">
      <c r="A22" t="s">
        <v>100</v>
      </c>
      <c r="B22" s="62">
        <v>6</v>
      </c>
      <c r="C22" s="62">
        <v>5</v>
      </c>
      <c r="D22" s="62">
        <v>0</v>
      </c>
      <c r="E22" s="62">
        <v>6</v>
      </c>
      <c r="F22" s="62">
        <v>7</v>
      </c>
      <c r="G22" s="62">
        <v>6</v>
      </c>
      <c r="H22" s="62">
        <v>11</v>
      </c>
      <c r="I22" s="36">
        <f t="shared" si="2"/>
        <v>41</v>
      </c>
      <c r="J22" s="45"/>
      <c r="K22" s="79">
        <f t="shared" si="1"/>
        <v>0.67213114754098358</v>
      </c>
    </row>
    <row r="23" spans="1:11" x14ac:dyDescent="0.25">
      <c r="A23" t="s">
        <v>102</v>
      </c>
      <c r="B23" s="62">
        <v>5</v>
      </c>
      <c r="C23" s="62">
        <v>3</v>
      </c>
      <c r="D23" s="62">
        <v>3</v>
      </c>
      <c r="E23" s="62">
        <v>5</v>
      </c>
      <c r="F23" s="62">
        <v>8</v>
      </c>
      <c r="G23" s="62">
        <v>7</v>
      </c>
      <c r="H23" s="62">
        <v>3</v>
      </c>
      <c r="I23" s="36">
        <f t="shared" si="2"/>
        <v>34</v>
      </c>
      <c r="J23" s="36"/>
      <c r="K23" s="38">
        <f t="shared" si="1"/>
        <v>0.55737704918032782</v>
      </c>
    </row>
    <row r="24" spans="1:11" x14ac:dyDescent="0.25">
      <c r="A24" t="s">
        <v>53</v>
      </c>
      <c r="B24" s="62">
        <v>7</v>
      </c>
      <c r="C24" s="62">
        <v>7</v>
      </c>
      <c r="D24" s="62">
        <v>10</v>
      </c>
      <c r="E24" s="62">
        <v>6</v>
      </c>
      <c r="F24" s="62">
        <v>5</v>
      </c>
      <c r="G24" s="62">
        <v>9</v>
      </c>
      <c r="H24" s="62">
        <v>10</v>
      </c>
      <c r="I24" s="36">
        <f t="shared" si="2"/>
        <v>54</v>
      </c>
      <c r="J24" s="36"/>
      <c r="K24" s="38">
        <f t="shared" si="1"/>
        <v>0.88524590163934425</v>
      </c>
    </row>
    <row r="25" spans="1:11" x14ac:dyDescent="0.25">
      <c r="A25" t="s">
        <v>77</v>
      </c>
      <c r="B25" s="62">
        <v>4</v>
      </c>
      <c r="C25" s="62">
        <v>9</v>
      </c>
      <c r="D25" s="62">
        <v>5</v>
      </c>
      <c r="E25" s="62">
        <v>8</v>
      </c>
      <c r="F25" s="62">
        <v>5</v>
      </c>
      <c r="G25" s="62">
        <v>8</v>
      </c>
      <c r="H25" s="62">
        <v>10</v>
      </c>
      <c r="I25" s="36">
        <f t="shared" si="2"/>
        <v>49</v>
      </c>
      <c r="J25" s="36"/>
      <c r="K25" s="38">
        <f t="shared" si="1"/>
        <v>0.80327868852459017</v>
      </c>
    </row>
    <row r="26" spans="1:11" x14ac:dyDescent="0.25">
      <c r="A26" s="32"/>
      <c r="B26" s="62"/>
      <c r="C26" s="62"/>
      <c r="D26" s="62"/>
      <c r="E26" s="62"/>
      <c r="F26" s="62"/>
      <c r="G26" s="62"/>
      <c r="H26" s="62"/>
      <c r="I26" s="36">
        <f t="shared" si="2"/>
        <v>0</v>
      </c>
      <c r="J26" s="36"/>
      <c r="K26" s="38">
        <f t="shared" si="1"/>
        <v>0</v>
      </c>
    </row>
    <row r="27" spans="1:11" x14ac:dyDescent="0.25">
      <c r="A27" s="28"/>
      <c r="B27" s="62"/>
      <c r="C27" s="62"/>
      <c r="D27" s="62"/>
      <c r="E27" s="62"/>
      <c r="F27" s="62"/>
      <c r="G27" s="62"/>
      <c r="H27" s="62"/>
      <c r="I27" s="36">
        <f t="shared" si="2"/>
        <v>0</v>
      </c>
      <c r="J27" s="36"/>
      <c r="K27" s="38">
        <f t="shared" si="1"/>
        <v>0</v>
      </c>
    </row>
    <row r="28" spans="1:11" x14ac:dyDescent="0.25">
      <c r="A28" s="28"/>
      <c r="B28" s="62"/>
      <c r="C28" s="62"/>
      <c r="D28" s="62"/>
      <c r="E28" s="62"/>
      <c r="F28" s="62"/>
      <c r="G28" s="62"/>
      <c r="H28" s="62"/>
      <c r="I28" s="36">
        <f t="shared" si="2"/>
        <v>0</v>
      </c>
      <c r="J28" s="36"/>
      <c r="K28" s="38">
        <f t="shared" si="1"/>
        <v>0</v>
      </c>
    </row>
    <row r="29" spans="1:11" x14ac:dyDescent="0.25">
      <c r="A29" s="28"/>
      <c r="B29" s="62"/>
      <c r="C29" s="62"/>
      <c r="D29" s="62"/>
      <c r="E29" s="62"/>
      <c r="F29" s="62"/>
      <c r="G29" s="62"/>
      <c r="H29" s="62"/>
      <c r="I29" s="36">
        <f t="shared" si="2"/>
        <v>0</v>
      </c>
      <c r="J29" s="36"/>
      <c r="K29" s="38">
        <f t="shared" si="1"/>
        <v>0</v>
      </c>
    </row>
    <row r="30" spans="1:11" x14ac:dyDescent="0.25">
      <c r="A30" s="28"/>
      <c r="B30" s="62"/>
      <c r="C30" s="62"/>
      <c r="D30" s="62"/>
      <c r="E30" s="62"/>
      <c r="F30" s="62"/>
      <c r="G30" s="62"/>
      <c r="H30" s="62"/>
      <c r="I30" s="36">
        <f t="shared" si="2"/>
        <v>0</v>
      </c>
      <c r="J30" s="36"/>
      <c r="K30" s="38">
        <f t="shared" si="1"/>
        <v>0</v>
      </c>
    </row>
    <row r="31" spans="1:11" x14ac:dyDescent="0.25">
      <c r="B31" s="62"/>
      <c r="C31" s="62"/>
      <c r="D31" s="62"/>
      <c r="E31" s="62"/>
      <c r="F31" s="62"/>
      <c r="G31" s="62"/>
      <c r="H31" s="62"/>
      <c r="I31" s="36">
        <f t="shared" si="2"/>
        <v>0</v>
      </c>
      <c r="J31" s="36"/>
      <c r="K31" s="38">
        <f t="shared" si="1"/>
        <v>0</v>
      </c>
    </row>
    <row r="32" spans="1:11" x14ac:dyDescent="0.25">
      <c r="B32" s="62"/>
      <c r="C32" s="62"/>
      <c r="D32" s="62"/>
      <c r="E32" s="62"/>
      <c r="F32" s="62"/>
      <c r="G32" s="62"/>
      <c r="H32" s="62"/>
      <c r="I32" s="36">
        <f t="shared" si="2"/>
        <v>0</v>
      </c>
      <c r="J32" s="36"/>
      <c r="K32" s="38">
        <f t="shared" si="1"/>
        <v>0</v>
      </c>
    </row>
    <row r="33" spans="1:11" ht="18.75" x14ac:dyDescent="0.25">
      <c r="A33" s="51" t="s">
        <v>80</v>
      </c>
      <c r="B33" s="80"/>
      <c r="C33" s="80"/>
      <c r="D33" s="80"/>
      <c r="E33" s="80"/>
      <c r="F33" s="80"/>
      <c r="G33" s="80"/>
      <c r="H33" s="80"/>
    </row>
    <row r="34" spans="1:11" ht="18.75" x14ac:dyDescent="0.25">
      <c r="A34" s="51"/>
      <c r="B34" s="61">
        <v>1</v>
      </c>
      <c r="C34" s="7">
        <v>2</v>
      </c>
      <c r="D34" s="7">
        <v>3</v>
      </c>
      <c r="E34" s="7">
        <v>4</v>
      </c>
      <c r="F34" s="7">
        <v>5</v>
      </c>
      <c r="G34" s="7">
        <v>6</v>
      </c>
      <c r="H34" s="7">
        <v>7</v>
      </c>
      <c r="I34" s="36" t="s">
        <v>62</v>
      </c>
      <c r="J34" s="36" t="s">
        <v>63</v>
      </c>
      <c r="K34" s="36" t="s">
        <v>64</v>
      </c>
    </row>
    <row r="35" spans="1:11" x14ac:dyDescent="0.25">
      <c r="A35" t="s">
        <v>93</v>
      </c>
      <c r="B35" s="62"/>
      <c r="C35" s="62"/>
      <c r="D35" s="62"/>
      <c r="E35" s="62"/>
      <c r="F35" s="62"/>
      <c r="G35" s="62"/>
      <c r="H35" s="62"/>
      <c r="I35" s="9">
        <f t="shared" ref="I35:I61" si="3">SUM(B35:H35)</f>
        <v>0</v>
      </c>
      <c r="J35" s="68"/>
      <c r="K35" s="69" t="e">
        <f t="shared" ref="K35:K64" si="4">I35/MAX($I$35:$I$64)</f>
        <v>#DIV/0!</v>
      </c>
    </row>
    <row r="36" spans="1:11" x14ac:dyDescent="0.25">
      <c r="A36" t="s">
        <v>58</v>
      </c>
      <c r="B36" s="62"/>
      <c r="C36" s="62"/>
      <c r="D36" s="62"/>
      <c r="E36" s="62"/>
      <c r="F36" s="62"/>
      <c r="G36" s="62"/>
      <c r="H36" s="62"/>
      <c r="I36" s="9">
        <f t="shared" si="3"/>
        <v>0</v>
      </c>
      <c r="J36" s="68"/>
      <c r="K36" s="69" t="e">
        <f t="shared" si="4"/>
        <v>#DIV/0!</v>
      </c>
    </row>
    <row r="37" spans="1:11" x14ac:dyDescent="0.25">
      <c r="A37" t="s">
        <v>56</v>
      </c>
      <c r="B37" s="62"/>
      <c r="C37" s="62"/>
      <c r="D37" s="62"/>
      <c r="E37" s="62"/>
      <c r="F37" s="62"/>
      <c r="G37" s="62"/>
      <c r="H37" s="62"/>
      <c r="I37" s="9">
        <f t="shared" si="3"/>
        <v>0</v>
      </c>
      <c r="J37" s="45"/>
      <c r="K37" s="69" t="e">
        <f t="shared" si="4"/>
        <v>#DIV/0!</v>
      </c>
    </row>
    <row r="38" spans="1:11" x14ac:dyDescent="0.25">
      <c r="A38" t="s">
        <v>94</v>
      </c>
      <c r="B38" s="62"/>
      <c r="C38" s="62"/>
      <c r="D38" s="62"/>
      <c r="E38" s="62"/>
      <c r="F38" s="62"/>
      <c r="G38" s="62"/>
      <c r="H38" s="62"/>
      <c r="I38" s="9">
        <f t="shared" si="3"/>
        <v>0</v>
      </c>
      <c r="J38" s="70"/>
      <c r="K38" s="71" t="e">
        <f t="shared" si="4"/>
        <v>#DIV/0!</v>
      </c>
    </row>
    <row r="39" spans="1:11" x14ac:dyDescent="0.25">
      <c r="A39" t="s">
        <v>59</v>
      </c>
      <c r="B39" s="62"/>
      <c r="C39" s="62"/>
      <c r="D39" s="62"/>
      <c r="E39" s="62"/>
      <c r="F39" s="62"/>
      <c r="G39" s="62"/>
      <c r="H39" s="62"/>
      <c r="I39" s="9">
        <f t="shared" si="3"/>
        <v>0</v>
      </c>
      <c r="J39" s="30"/>
      <c r="K39" s="65" t="e">
        <f t="shared" si="4"/>
        <v>#DIV/0!</v>
      </c>
    </row>
    <row r="40" spans="1:11" x14ac:dyDescent="0.25">
      <c r="A40" t="s">
        <v>52</v>
      </c>
      <c r="B40" s="62"/>
      <c r="C40" s="62"/>
      <c r="D40" s="62"/>
      <c r="E40" s="62"/>
      <c r="F40" s="62"/>
      <c r="G40" s="62"/>
      <c r="H40" s="62"/>
      <c r="I40" s="9">
        <f t="shared" si="3"/>
        <v>0</v>
      </c>
      <c r="J40" s="66"/>
      <c r="K40" s="67" t="e">
        <f t="shared" si="4"/>
        <v>#DIV/0!</v>
      </c>
    </row>
    <row r="41" spans="1:11" x14ac:dyDescent="0.25">
      <c r="A41" t="s">
        <v>65</v>
      </c>
      <c r="B41" s="62"/>
      <c r="C41" s="62"/>
      <c r="D41" s="62"/>
      <c r="E41" s="62"/>
      <c r="F41" s="62"/>
      <c r="G41" s="62"/>
      <c r="H41" s="62"/>
      <c r="I41" s="9">
        <f t="shared" si="3"/>
        <v>0</v>
      </c>
      <c r="J41" s="68"/>
      <c r="K41" s="69" t="e">
        <f t="shared" si="4"/>
        <v>#DIV/0!</v>
      </c>
    </row>
    <row r="42" spans="1:11" x14ac:dyDescent="0.25">
      <c r="A42" t="s">
        <v>96</v>
      </c>
      <c r="B42" s="62"/>
      <c r="C42" s="62"/>
      <c r="D42" s="62"/>
      <c r="E42" s="62"/>
      <c r="F42" s="62"/>
      <c r="G42" s="62"/>
      <c r="H42" s="62"/>
      <c r="I42" s="9">
        <f t="shared" si="3"/>
        <v>0</v>
      </c>
      <c r="J42" s="68"/>
      <c r="K42" s="69" t="e">
        <f t="shared" si="4"/>
        <v>#DIV/0!</v>
      </c>
    </row>
    <row r="43" spans="1:11" x14ac:dyDescent="0.25">
      <c r="A43" t="s">
        <v>98</v>
      </c>
      <c r="B43" s="62"/>
      <c r="C43" s="62"/>
      <c r="D43" s="62"/>
      <c r="E43" s="62"/>
      <c r="F43" s="62"/>
      <c r="G43" s="62"/>
      <c r="H43" s="81"/>
      <c r="I43" s="9">
        <f t="shared" si="3"/>
        <v>0</v>
      </c>
      <c r="J43" s="68"/>
      <c r="K43" s="69" t="e">
        <f t="shared" si="4"/>
        <v>#DIV/0!</v>
      </c>
    </row>
    <row r="44" spans="1:11" x14ac:dyDescent="0.25">
      <c r="A44" t="s">
        <v>97</v>
      </c>
      <c r="B44" s="62"/>
      <c r="C44" s="62"/>
      <c r="D44" s="62"/>
      <c r="E44" s="62"/>
      <c r="F44" s="62"/>
      <c r="G44" s="62"/>
      <c r="H44" s="62"/>
      <c r="I44" s="9">
        <f t="shared" si="3"/>
        <v>0</v>
      </c>
      <c r="J44" s="68"/>
      <c r="K44" s="69" t="e">
        <f t="shared" si="4"/>
        <v>#DIV/0!</v>
      </c>
    </row>
    <row r="45" spans="1:11" x14ac:dyDescent="0.25">
      <c r="A45" t="s">
        <v>57</v>
      </c>
      <c r="B45" s="62"/>
      <c r="C45" s="62"/>
      <c r="D45" s="62"/>
      <c r="E45" s="62"/>
      <c r="F45" s="62"/>
      <c r="G45" s="62"/>
      <c r="H45" s="62"/>
      <c r="I45" s="9">
        <f t="shared" si="3"/>
        <v>0</v>
      </c>
      <c r="J45" s="68"/>
      <c r="K45" s="69" t="e">
        <f t="shared" si="4"/>
        <v>#DIV/0!</v>
      </c>
    </row>
    <row r="46" spans="1:11" x14ac:dyDescent="0.25">
      <c r="A46" t="s">
        <v>54</v>
      </c>
      <c r="B46" s="62"/>
      <c r="C46" s="62"/>
      <c r="D46" s="62"/>
      <c r="E46" s="62"/>
      <c r="F46" s="62"/>
      <c r="G46" s="62"/>
      <c r="H46" s="62"/>
      <c r="I46" s="9">
        <f t="shared" si="3"/>
        <v>0</v>
      </c>
      <c r="J46" s="30"/>
      <c r="K46" s="65" t="e">
        <f t="shared" si="4"/>
        <v>#DIV/0!</v>
      </c>
    </row>
    <row r="47" spans="1:11" x14ac:dyDescent="0.25">
      <c r="A47" t="s">
        <v>50</v>
      </c>
      <c r="B47" s="62"/>
      <c r="C47" s="62"/>
      <c r="D47" s="62"/>
      <c r="E47" s="62"/>
      <c r="F47" s="62"/>
      <c r="G47" s="62"/>
      <c r="H47" s="62"/>
      <c r="I47" s="9">
        <f t="shared" si="3"/>
        <v>0</v>
      </c>
      <c r="J47" s="30"/>
      <c r="K47" s="65" t="e">
        <f t="shared" si="4"/>
        <v>#DIV/0!</v>
      </c>
    </row>
    <row r="48" spans="1:11" x14ac:dyDescent="0.25">
      <c r="A48" t="s">
        <v>55</v>
      </c>
      <c r="B48" s="62"/>
      <c r="C48" s="62"/>
      <c r="D48" s="62"/>
      <c r="E48" s="62"/>
      <c r="F48" s="62"/>
      <c r="G48" s="62"/>
      <c r="H48" s="62"/>
      <c r="I48" s="9">
        <f t="shared" si="3"/>
        <v>0</v>
      </c>
      <c r="J48" s="30"/>
      <c r="K48" s="65" t="e">
        <f t="shared" si="4"/>
        <v>#DIV/0!</v>
      </c>
    </row>
    <row r="49" spans="1:11" x14ac:dyDescent="0.25">
      <c r="A49" t="s">
        <v>49</v>
      </c>
      <c r="B49" s="62"/>
      <c r="C49" s="62"/>
      <c r="D49" s="62"/>
      <c r="E49" s="62"/>
      <c r="F49" s="62"/>
      <c r="G49" s="62"/>
      <c r="H49" s="62"/>
      <c r="I49" s="9">
        <f t="shared" si="3"/>
        <v>0</v>
      </c>
      <c r="J49" s="82"/>
      <c r="K49" s="69" t="e">
        <f t="shared" si="4"/>
        <v>#DIV/0!</v>
      </c>
    </row>
    <row r="50" spans="1:11" x14ac:dyDescent="0.25">
      <c r="A50" t="s">
        <v>99</v>
      </c>
      <c r="B50" s="62"/>
      <c r="C50" s="62"/>
      <c r="D50" s="62"/>
      <c r="E50" s="62"/>
      <c r="F50" s="62"/>
      <c r="G50" s="62"/>
      <c r="H50" s="62"/>
      <c r="I50" s="9">
        <f t="shared" si="3"/>
        <v>0</v>
      </c>
      <c r="J50" s="68"/>
      <c r="K50" s="69" t="e">
        <f t="shared" si="4"/>
        <v>#DIV/0!</v>
      </c>
    </row>
    <row r="51" spans="1:11" x14ac:dyDescent="0.25">
      <c r="A51" t="s">
        <v>101</v>
      </c>
      <c r="B51" s="62"/>
      <c r="C51" s="62"/>
      <c r="D51" s="62"/>
      <c r="E51" s="62"/>
      <c r="F51" s="62"/>
      <c r="G51" s="62"/>
      <c r="H51" s="62"/>
      <c r="I51" s="9">
        <f t="shared" si="3"/>
        <v>0</v>
      </c>
      <c r="J51" s="68"/>
      <c r="K51" s="69" t="e">
        <f t="shared" si="4"/>
        <v>#DIV/0!</v>
      </c>
    </row>
    <row r="52" spans="1:11" x14ac:dyDescent="0.25">
      <c r="A52" t="s">
        <v>51</v>
      </c>
      <c r="B52" s="62"/>
      <c r="C52" s="62"/>
      <c r="D52" s="62"/>
      <c r="E52" s="62"/>
      <c r="F52" s="62"/>
      <c r="G52" s="62"/>
      <c r="H52" s="62"/>
      <c r="I52" s="9">
        <f t="shared" si="3"/>
        <v>0</v>
      </c>
      <c r="J52" s="30"/>
      <c r="K52" s="65" t="e">
        <f t="shared" si="4"/>
        <v>#DIV/0!</v>
      </c>
    </row>
    <row r="53" spans="1:11" x14ac:dyDescent="0.25">
      <c r="A53" t="s">
        <v>38</v>
      </c>
      <c r="B53" s="62"/>
      <c r="C53" s="62"/>
      <c r="D53" s="62"/>
      <c r="E53" s="62"/>
      <c r="F53" s="62"/>
      <c r="G53" s="62"/>
      <c r="H53" s="62"/>
      <c r="I53" s="9">
        <f t="shared" si="3"/>
        <v>0</v>
      </c>
      <c r="J53" s="30"/>
      <c r="K53" s="65" t="e">
        <f t="shared" si="4"/>
        <v>#DIV/0!</v>
      </c>
    </row>
    <row r="54" spans="1:11" x14ac:dyDescent="0.25">
      <c r="A54" t="s">
        <v>100</v>
      </c>
      <c r="B54" s="62"/>
      <c r="C54" s="62"/>
      <c r="D54" s="62"/>
      <c r="E54" s="62"/>
      <c r="F54" s="62"/>
      <c r="G54" s="62"/>
      <c r="H54" s="83"/>
      <c r="I54" s="9">
        <f t="shared" si="3"/>
        <v>0</v>
      </c>
      <c r="J54" s="30"/>
      <c r="K54" s="65" t="e">
        <f t="shared" si="4"/>
        <v>#DIV/0!</v>
      </c>
    </row>
    <row r="55" spans="1:11" ht="14.45" customHeight="1" x14ac:dyDescent="0.25">
      <c r="A55" t="s">
        <v>102</v>
      </c>
      <c r="B55" s="62"/>
      <c r="C55" s="62"/>
      <c r="D55" s="62"/>
      <c r="E55" s="62"/>
      <c r="F55" s="62"/>
      <c r="G55" s="62"/>
      <c r="H55" s="62"/>
      <c r="I55" s="9">
        <f t="shared" si="3"/>
        <v>0</v>
      </c>
      <c r="J55" s="68"/>
      <c r="K55" s="69" t="e">
        <f t="shared" si="4"/>
        <v>#DIV/0!</v>
      </c>
    </row>
    <row r="56" spans="1:11" ht="14.45" customHeight="1" x14ac:dyDescent="0.25">
      <c r="A56" t="s">
        <v>53</v>
      </c>
      <c r="B56" s="62"/>
      <c r="C56" s="62"/>
      <c r="D56" s="62"/>
      <c r="E56" s="62"/>
      <c r="F56" s="62"/>
      <c r="G56" s="62"/>
      <c r="H56" s="62"/>
      <c r="I56" s="9">
        <f t="shared" si="3"/>
        <v>0</v>
      </c>
      <c r="J56" s="68"/>
      <c r="K56" s="69" t="e">
        <f t="shared" si="4"/>
        <v>#DIV/0!</v>
      </c>
    </row>
    <row r="57" spans="1:11" ht="14.45" customHeight="1" x14ac:dyDescent="0.25">
      <c r="A57" t="s">
        <v>77</v>
      </c>
      <c r="B57" s="62"/>
      <c r="C57" s="62"/>
      <c r="D57" s="62"/>
      <c r="E57" s="62"/>
      <c r="F57" s="62"/>
      <c r="G57" s="62"/>
      <c r="H57" s="62"/>
      <c r="I57" s="9">
        <f t="shared" si="3"/>
        <v>0</v>
      </c>
      <c r="J57" s="68"/>
      <c r="K57" s="69" t="e">
        <f t="shared" si="4"/>
        <v>#DIV/0!</v>
      </c>
    </row>
    <row r="58" spans="1:11" x14ac:dyDescent="0.25">
      <c r="A58" s="28"/>
      <c r="B58" s="62"/>
      <c r="C58" s="62"/>
      <c r="D58" s="62"/>
      <c r="E58" s="62"/>
      <c r="F58" s="62"/>
      <c r="G58" s="62"/>
      <c r="H58" s="62"/>
      <c r="I58" s="9">
        <f t="shared" si="3"/>
        <v>0</v>
      </c>
      <c r="J58" s="68"/>
      <c r="K58" s="69" t="e">
        <f t="shared" si="4"/>
        <v>#DIV/0!</v>
      </c>
    </row>
    <row r="59" spans="1:11" x14ac:dyDescent="0.25">
      <c r="A59" s="28"/>
      <c r="B59" s="62"/>
      <c r="C59" s="62"/>
      <c r="D59" s="62"/>
      <c r="E59" s="62"/>
      <c r="F59" s="62"/>
      <c r="G59" s="62"/>
      <c r="H59" s="62"/>
      <c r="I59" s="9">
        <f t="shared" si="3"/>
        <v>0</v>
      </c>
      <c r="J59" s="30"/>
      <c r="K59" s="65" t="e">
        <f t="shared" si="4"/>
        <v>#DIV/0!</v>
      </c>
    </row>
    <row r="60" spans="1:11" x14ac:dyDescent="0.25">
      <c r="A60" s="28"/>
      <c r="B60" s="62"/>
      <c r="C60" s="62"/>
      <c r="D60" s="62"/>
      <c r="E60" s="62"/>
      <c r="F60" s="62"/>
      <c r="G60" s="62"/>
      <c r="H60" s="62"/>
      <c r="I60" s="9">
        <f t="shared" si="3"/>
        <v>0</v>
      </c>
      <c r="J60" s="30"/>
      <c r="K60" s="65" t="e">
        <f t="shared" si="4"/>
        <v>#DIV/0!</v>
      </c>
    </row>
    <row r="61" spans="1:11" x14ac:dyDescent="0.25">
      <c r="A61" s="28"/>
      <c r="B61" s="62"/>
      <c r="C61" s="62"/>
      <c r="D61" s="62"/>
      <c r="E61" s="62"/>
      <c r="F61" s="62"/>
      <c r="G61" s="62"/>
      <c r="H61" s="62"/>
      <c r="I61" s="9">
        <f t="shared" si="3"/>
        <v>0</v>
      </c>
      <c r="J61" s="30"/>
      <c r="K61" s="65" t="e">
        <f t="shared" si="4"/>
        <v>#DIV/0!</v>
      </c>
    </row>
    <row r="62" spans="1:11" x14ac:dyDescent="0.25">
      <c r="A62" s="28"/>
      <c r="B62" s="7"/>
      <c r="C62" s="62"/>
      <c r="D62" s="62"/>
      <c r="E62" s="62"/>
      <c r="F62" s="62"/>
      <c r="G62" s="62"/>
      <c r="H62" s="62"/>
      <c r="I62" s="9">
        <f>SUM(C62:H62)</f>
        <v>0</v>
      </c>
      <c r="J62" s="30"/>
      <c r="K62" s="65" t="e">
        <f t="shared" si="4"/>
        <v>#DIV/0!</v>
      </c>
    </row>
    <row r="63" spans="1:11" x14ac:dyDescent="0.25">
      <c r="B63" s="62"/>
      <c r="C63" s="62"/>
      <c r="D63" s="62"/>
      <c r="E63" s="62"/>
      <c r="F63" s="62"/>
      <c r="G63" s="62"/>
      <c r="H63" s="62"/>
      <c r="I63" s="9">
        <f t="shared" ref="I63:I64" si="5">SUM(B63:H63)</f>
        <v>0</v>
      </c>
      <c r="J63" s="30"/>
      <c r="K63" s="65" t="e">
        <f t="shared" si="4"/>
        <v>#DIV/0!</v>
      </c>
    </row>
    <row r="64" spans="1:11" x14ac:dyDescent="0.25">
      <c r="B64" s="62"/>
      <c r="C64" s="62"/>
      <c r="D64" s="62"/>
      <c r="E64" s="62"/>
      <c r="F64" s="62"/>
      <c r="G64" s="62"/>
      <c r="H64" s="62"/>
      <c r="I64" s="9">
        <f t="shared" si="5"/>
        <v>0</v>
      </c>
      <c r="J64" s="30"/>
      <c r="K64" s="65" t="e">
        <f t="shared" si="4"/>
        <v>#DIV/0!</v>
      </c>
    </row>
  </sheetData>
  <pageMargins left="0.19685039370078741" right="0.19685039370078741" top="0.35433070866141736" bottom="0.35433070866141736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B4" sqref="B4:J4"/>
    </sheetView>
  </sheetViews>
  <sheetFormatPr defaultRowHeight="15" x14ac:dyDescent="0.25"/>
  <cols>
    <col min="1" max="1" width="26.7109375" customWidth="1"/>
  </cols>
  <sheetData>
    <row r="1" spans="1:14" x14ac:dyDescent="0.25">
      <c r="A1" s="166" t="s">
        <v>121</v>
      </c>
      <c r="M1" s="17"/>
    </row>
    <row r="2" spans="1:14" x14ac:dyDescent="0.25">
      <c r="A2" s="166"/>
      <c r="M2" s="17"/>
    </row>
    <row r="3" spans="1:14" x14ac:dyDescent="0.25">
      <c r="A3" s="166"/>
      <c r="B3" s="61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36" t="s">
        <v>62</v>
      </c>
      <c r="M3" s="29" t="s">
        <v>63</v>
      </c>
      <c r="N3" s="36" t="s">
        <v>64</v>
      </c>
    </row>
    <row r="4" spans="1:14" x14ac:dyDescent="0.25">
      <c r="A4" t="s">
        <v>109</v>
      </c>
      <c r="B4" s="62">
        <v>0</v>
      </c>
      <c r="C4" s="62">
        <v>2</v>
      </c>
      <c r="D4" s="62">
        <v>0</v>
      </c>
      <c r="E4" s="62">
        <v>0</v>
      </c>
      <c r="F4" s="62">
        <v>0</v>
      </c>
      <c r="G4" s="62">
        <v>3</v>
      </c>
      <c r="H4" s="62">
        <v>0</v>
      </c>
      <c r="I4" s="62">
        <v>0</v>
      </c>
      <c r="J4" s="62">
        <v>3</v>
      </c>
      <c r="K4" s="62">
        <v>0</v>
      </c>
      <c r="L4" s="9">
        <f>SUM(B4:K4)</f>
        <v>8</v>
      </c>
      <c r="M4" s="7"/>
      <c r="N4" s="65">
        <f t="shared" ref="N4:N10" si="0">L4/MAX($L$4:$L$10)</f>
        <v>0.27586206896551724</v>
      </c>
    </row>
    <row r="5" spans="1:14" x14ac:dyDescent="0.25">
      <c r="A5" t="s">
        <v>108</v>
      </c>
      <c r="B5" s="62">
        <v>0</v>
      </c>
      <c r="C5" s="62">
        <v>0</v>
      </c>
      <c r="D5" s="62">
        <v>0</v>
      </c>
      <c r="E5" s="62">
        <v>4</v>
      </c>
      <c r="F5" s="62">
        <v>0</v>
      </c>
      <c r="G5" s="62">
        <v>4</v>
      </c>
      <c r="H5" s="62">
        <v>1</v>
      </c>
      <c r="I5" s="62">
        <v>0</v>
      </c>
      <c r="J5" s="62">
        <v>0</v>
      </c>
      <c r="K5" s="62">
        <v>0</v>
      </c>
      <c r="L5" s="9">
        <f t="shared" ref="L5:L10" si="1">SUM(B5:K5)</f>
        <v>9</v>
      </c>
      <c r="M5" s="7"/>
      <c r="N5" s="65">
        <f t="shared" si="0"/>
        <v>0.31034482758620691</v>
      </c>
    </row>
    <row r="6" spans="1:14" x14ac:dyDescent="0.25">
      <c r="A6" t="s">
        <v>110</v>
      </c>
      <c r="B6" s="62">
        <v>0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9">
        <f t="shared" si="1"/>
        <v>0</v>
      </c>
      <c r="M6" s="7"/>
      <c r="N6" s="65">
        <f t="shared" si="0"/>
        <v>0</v>
      </c>
    </row>
    <row r="7" spans="1:14" x14ac:dyDescent="0.25">
      <c r="A7" t="s">
        <v>107</v>
      </c>
      <c r="B7" s="125">
        <v>0</v>
      </c>
      <c r="C7" s="125">
        <v>0</v>
      </c>
      <c r="D7" s="125">
        <v>5</v>
      </c>
      <c r="E7" s="125">
        <v>5</v>
      </c>
      <c r="F7" s="125">
        <v>0</v>
      </c>
      <c r="G7" s="125">
        <v>3</v>
      </c>
      <c r="H7" s="125">
        <v>3</v>
      </c>
      <c r="I7" s="125">
        <v>5</v>
      </c>
      <c r="J7" s="125">
        <v>2</v>
      </c>
      <c r="K7" s="125">
        <v>0</v>
      </c>
      <c r="L7" s="135">
        <f t="shared" si="1"/>
        <v>23</v>
      </c>
      <c r="M7" s="127"/>
      <c r="N7" s="128">
        <f t="shared" si="0"/>
        <v>0.7931034482758621</v>
      </c>
    </row>
    <row r="8" spans="1:14" x14ac:dyDescent="0.25">
      <c r="A8" t="s">
        <v>112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2</v>
      </c>
      <c r="K8" s="62">
        <v>0</v>
      </c>
      <c r="L8" s="9">
        <f t="shared" si="1"/>
        <v>2</v>
      </c>
      <c r="M8" s="85"/>
      <c r="N8" s="65">
        <f t="shared" si="0"/>
        <v>6.8965517241379309E-2</v>
      </c>
    </row>
    <row r="9" spans="1:14" x14ac:dyDescent="0.25">
      <c r="A9" t="s">
        <v>36</v>
      </c>
      <c r="B9" s="62">
        <v>4</v>
      </c>
      <c r="C9" s="62">
        <v>3</v>
      </c>
      <c r="D9" s="62">
        <v>0</v>
      </c>
      <c r="E9" s="62">
        <v>4</v>
      </c>
      <c r="F9" s="62">
        <v>5</v>
      </c>
      <c r="G9" s="62">
        <v>0</v>
      </c>
      <c r="H9" s="62">
        <v>3</v>
      </c>
      <c r="I9" s="62">
        <v>1</v>
      </c>
      <c r="J9" s="62">
        <v>2</v>
      </c>
      <c r="K9" s="62">
        <v>0</v>
      </c>
      <c r="L9" s="136">
        <f t="shared" si="1"/>
        <v>22</v>
      </c>
      <c r="M9" s="86"/>
      <c r="N9" s="65">
        <f t="shared" si="0"/>
        <v>0.75862068965517238</v>
      </c>
    </row>
    <row r="10" spans="1:14" x14ac:dyDescent="0.25">
      <c r="A10" t="s">
        <v>111</v>
      </c>
      <c r="B10" s="62">
        <v>5</v>
      </c>
      <c r="C10" s="62">
        <v>2</v>
      </c>
      <c r="D10" s="62">
        <v>2</v>
      </c>
      <c r="E10" s="62">
        <v>4</v>
      </c>
      <c r="F10" s="62">
        <v>5</v>
      </c>
      <c r="G10" s="62">
        <v>0</v>
      </c>
      <c r="H10" s="62">
        <v>4</v>
      </c>
      <c r="I10" s="62">
        <v>5</v>
      </c>
      <c r="J10" s="62">
        <v>0</v>
      </c>
      <c r="K10" s="62">
        <v>2</v>
      </c>
      <c r="L10" s="84">
        <f t="shared" si="1"/>
        <v>29</v>
      </c>
      <c r="M10" s="86"/>
      <c r="N10" s="65">
        <f t="shared" si="0"/>
        <v>1</v>
      </c>
    </row>
    <row r="11" spans="1:14" x14ac:dyDescent="0.25">
      <c r="M11" s="17"/>
    </row>
    <row r="12" spans="1:14" x14ac:dyDescent="0.25">
      <c r="M12" s="17"/>
    </row>
    <row r="13" spans="1:14" x14ac:dyDescent="0.25">
      <c r="M13" s="17"/>
    </row>
    <row r="14" spans="1:14" x14ac:dyDescent="0.25">
      <c r="A14" s="167" t="s">
        <v>122</v>
      </c>
      <c r="M14" s="17"/>
    </row>
    <row r="15" spans="1:14" x14ac:dyDescent="0.25">
      <c r="A15" s="168"/>
      <c r="M15" s="17"/>
    </row>
    <row r="16" spans="1:14" x14ac:dyDescent="0.25">
      <c r="A16" s="169"/>
      <c r="B16" s="61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36" t="s">
        <v>62</v>
      </c>
      <c r="M16" s="26" t="s">
        <v>63</v>
      </c>
      <c r="N16" s="36" t="s">
        <v>64</v>
      </c>
    </row>
    <row r="17" spans="1:14" x14ac:dyDescent="0.25">
      <c r="A17" t="s">
        <v>95</v>
      </c>
      <c r="B17" s="62">
        <v>0</v>
      </c>
      <c r="C17" s="62">
        <v>0</v>
      </c>
      <c r="D17" s="62">
        <v>0</v>
      </c>
      <c r="E17" s="62">
        <v>0</v>
      </c>
      <c r="F17" s="62">
        <v>2</v>
      </c>
      <c r="G17" s="62">
        <v>0</v>
      </c>
      <c r="H17" s="62">
        <v>0</v>
      </c>
      <c r="I17" s="62">
        <v>0</v>
      </c>
      <c r="J17" s="62">
        <v>2</v>
      </c>
      <c r="K17" s="62">
        <v>2</v>
      </c>
      <c r="L17" s="9">
        <f t="shared" ref="L17:L22" si="2">SUM(B17:K17)</f>
        <v>6</v>
      </c>
      <c r="M17" s="7"/>
      <c r="N17" s="65">
        <f t="shared" ref="N17:N22" si="3">L17/MAX($L$17:$L$22)</f>
        <v>1</v>
      </c>
    </row>
    <row r="18" spans="1:14" x14ac:dyDescent="0.25">
      <c r="A18" t="s">
        <v>105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2">
        <v>0</v>
      </c>
      <c r="L18" s="9">
        <f t="shared" si="2"/>
        <v>3</v>
      </c>
      <c r="M18" s="7"/>
      <c r="N18" s="65">
        <f t="shared" si="3"/>
        <v>0.5</v>
      </c>
    </row>
    <row r="19" spans="1:14" x14ac:dyDescent="0.25">
      <c r="A19" t="s">
        <v>103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9">
        <f t="shared" si="2"/>
        <v>0</v>
      </c>
      <c r="M19" s="7"/>
      <c r="N19" s="65">
        <f t="shared" si="3"/>
        <v>0</v>
      </c>
    </row>
    <row r="20" spans="1:14" x14ac:dyDescent="0.25">
      <c r="A20" t="s">
        <v>33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9">
        <f t="shared" si="2"/>
        <v>0</v>
      </c>
      <c r="M20" s="6"/>
      <c r="N20" s="65">
        <f t="shared" si="3"/>
        <v>0</v>
      </c>
    </row>
    <row r="21" spans="1:14" x14ac:dyDescent="0.25">
      <c r="A21" t="s">
        <v>104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9">
        <f t="shared" si="2"/>
        <v>0</v>
      </c>
      <c r="M21" s="6"/>
      <c r="N21" s="65">
        <f t="shared" si="3"/>
        <v>0</v>
      </c>
    </row>
    <row r="22" spans="1:14" x14ac:dyDescent="0.25">
      <c r="A22" t="s">
        <v>106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3</v>
      </c>
      <c r="J22" s="62">
        <v>0</v>
      </c>
      <c r="K22" s="62">
        <v>0</v>
      </c>
      <c r="L22" s="9">
        <f t="shared" si="2"/>
        <v>3</v>
      </c>
      <c r="M22" s="6"/>
      <c r="N22" s="65">
        <f t="shared" si="3"/>
        <v>0.5</v>
      </c>
    </row>
  </sheetData>
  <mergeCells count="2">
    <mergeCell ref="A1:A3"/>
    <mergeCell ref="A14:A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A7" zoomScale="107" zoomScaleNormal="100" zoomScaleSheetLayoutView="107" workbookViewId="0">
      <selection activeCell="J6" sqref="J6"/>
    </sheetView>
  </sheetViews>
  <sheetFormatPr defaultRowHeight="15" x14ac:dyDescent="0.25"/>
  <cols>
    <col min="1" max="1" width="29.140625" customWidth="1"/>
    <col min="13" max="13" width="9.140625" style="17"/>
    <col min="14" max="14" width="16.7109375" customWidth="1"/>
  </cols>
  <sheetData>
    <row r="1" spans="1:14" x14ac:dyDescent="0.25">
      <c r="A1" s="166" t="s">
        <v>82</v>
      </c>
    </row>
    <row r="2" spans="1:14" x14ac:dyDescent="0.25">
      <c r="A2" s="166"/>
    </row>
    <row r="3" spans="1:14" x14ac:dyDescent="0.25">
      <c r="A3" s="166"/>
      <c r="B3" s="61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36" t="s">
        <v>62</v>
      </c>
      <c r="M3" s="29" t="s">
        <v>63</v>
      </c>
      <c r="N3" s="36" t="s">
        <v>64</v>
      </c>
    </row>
    <row r="4" spans="1:14" x14ac:dyDescent="0.25">
      <c r="A4" t="s">
        <v>90</v>
      </c>
      <c r="B4" s="112">
        <v>0</v>
      </c>
      <c r="C4" s="112">
        <v>0</v>
      </c>
      <c r="D4" s="112">
        <v>0</v>
      </c>
      <c r="E4" s="112">
        <v>0</v>
      </c>
      <c r="F4" s="112">
        <v>0</v>
      </c>
      <c r="G4" s="112">
        <v>0</v>
      </c>
      <c r="H4" s="112">
        <v>0</v>
      </c>
      <c r="I4" s="112">
        <v>0</v>
      </c>
      <c r="J4" s="112">
        <v>0</v>
      </c>
      <c r="K4" s="112">
        <v>0</v>
      </c>
      <c r="L4" s="9">
        <f>SUM(B4:K4)</f>
        <v>0</v>
      </c>
      <c r="M4" s="7"/>
      <c r="N4" s="65">
        <f>L4/MAX($L$4:$L$19)</f>
        <v>0</v>
      </c>
    </row>
    <row r="5" spans="1:14" x14ac:dyDescent="0.25">
      <c r="A5" t="s">
        <v>92</v>
      </c>
      <c r="B5" s="112">
        <v>5</v>
      </c>
      <c r="C5" s="112">
        <v>3</v>
      </c>
      <c r="D5" s="112">
        <v>3</v>
      </c>
      <c r="E5" s="112">
        <v>0</v>
      </c>
      <c r="F5" s="112">
        <v>1</v>
      </c>
      <c r="G5" s="112">
        <v>0</v>
      </c>
      <c r="H5" s="112">
        <v>4</v>
      </c>
      <c r="I5" s="112">
        <v>4</v>
      </c>
      <c r="J5" s="112">
        <v>3</v>
      </c>
      <c r="K5" s="112">
        <v>0</v>
      </c>
      <c r="L5" s="135">
        <f t="shared" ref="L5:L19" si="0">SUM(B5:K5)</f>
        <v>23</v>
      </c>
      <c r="M5" s="7"/>
      <c r="N5" s="65">
        <f t="shared" ref="N5:N19" si="1">L5/MAX($L$4:$L$19)</f>
        <v>1</v>
      </c>
    </row>
    <row r="6" spans="1:14" x14ac:dyDescent="0.25">
      <c r="A6" t="s">
        <v>43</v>
      </c>
      <c r="B6" s="129">
        <v>2</v>
      </c>
      <c r="C6" s="129">
        <v>2</v>
      </c>
      <c r="D6" s="129">
        <v>3</v>
      </c>
      <c r="E6" s="129">
        <v>0</v>
      </c>
      <c r="F6" s="129">
        <v>0</v>
      </c>
      <c r="G6" s="129">
        <v>4</v>
      </c>
      <c r="H6" s="129">
        <v>3</v>
      </c>
      <c r="I6" s="129">
        <v>4</v>
      </c>
      <c r="J6" s="129">
        <v>5</v>
      </c>
      <c r="K6" s="129">
        <v>0</v>
      </c>
      <c r="L6" s="84">
        <f>SUM(B6:K6)</f>
        <v>23</v>
      </c>
      <c r="M6" s="127"/>
      <c r="N6" s="128">
        <f>L6/MAX($L$4:$L$19)</f>
        <v>1</v>
      </c>
    </row>
    <row r="7" spans="1:14" s="33" customFormat="1" x14ac:dyDescent="0.25">
      <c r="A7" t="s">
        <v>48</v>
      </c>
      <c r="B7" s="34">
        <v>0</v>
      </c>
      <c r="C7" s="34">
        <v>5</v>
      </c>
      <c r="D7" s="34">
        <v>5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3</v>
      </c>
      <c r="L7" s="126">
        <f>SUM(B7:K7)</f>
        <v>13</v>
      </c>
      <c r="M7" s="127"/>
      <c r="N7" s="128">
        <f t="shared" si="1"/>
        <v>0.56521739130434778</v>
      </c>
    </row>
    <row r="8" spans="1:14" x14ac:dyDescent="0.25">
      <c r="A8" t="s">
        <v>35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9">
        <f t="shared" si="0"/>
        <v>0</v>
      </c>
      <c r="M8" s="85"/>
      <c r="N8" s="65">
        <f t="shared" si="1"/>
        <v>0</v>
      </c>
    </row>
    <row r="9" spans="1:14" x14ac:dyDescent="0.25">
      <c r="A9" t="s">
        <v>47</v>
      </c>
      <c r="B9" s="112">
        <v>1</v>
      </c>
      <c r="C9" s="112">
        <v>0</v>
      </c>
      <c r="D9" s="112">
        <v>0</v>
      </c>
      <c r="E9" s="112">
        <v>0</v>
      </c>
      <c r="F9" s="112">
        <v>0</v>
      </c>
      <c r="G9" s="112">
        <v>4</v>
      </c>
      <c r="H9" s="112">
        <v>0</v>
      </c>
      <c r="I9" s="112">
        <v>2</v>
      </c>
      <c r="J9" s="112">
        <v>0</v>
      </c>
      <c r="K9" s="112">
        <v>3</v>
      </c>
      <c r="L9" s="9">
        <f t="shared" si="0"/>
        <v>10</v>
      </c>
      <c r="M9" s="86"/>
      <c r="N9" s="65">
        <f t="shared" si="1"/>
        <v>0.43478260869565216</v>
      </c>
    </row>
    <row r="10" spans="1:14" x14ac:dyDescent="0.25">
      <c r="A10" t="s">
        <v>45</v>
      </c>
      <c r="B10" s="112">
        <v>0</v>
      </c>
      <c r="C10" s="112">
        <v>0</v>
      </c>
      <c r="D10" s="112">
        <v>0</v>
      </c>
      <c r="E10" s="112">
        <v>0</v>
      </c>
      <c r="F10" s="112">
        <v>4</v>
      </c>
      <c r="G10" s="112">
        <v>0</v>
      </c>
      <c r="H10" s="112">
        <v>4</v>
      </c>
      <c r="I10" s="112">
        <v>0</v>
      </c>
      <c r="J10" s="112">
        <v>0</v>
      </c>
      <c r="K10" s="112">
        <v>0</v>
      </c>
      <c r="L10" s="9">
        <f t="shared" si="0"/>
        <v>8</v>
      </c>
      <c r="M10" s="86"/>
      <c r="N10" s="65">
        <f t="shared" si="1"/>
        <v>0.34782608695652173</v>
      </c>
    </row>
    <row r="11" spans="1:14" x14ac:dyDescent="0.25">
      <c r="A11" t="s">
        <v>34</v>
      </c>
      <c r="B11" s="112">
        <v>0</v>
      </c>
      <c r="C11" s="112">
        <v>0</v>
      </c>
      <c r="D11" s="112">
        <v>3</v>
      </c>
      <c r="E11" s="112">
        <v>0</v>
      </c>
      <c r="F11" s="112">
        <v>0</v>
      </c>
      <c r="G11" s="112">
        <v>0</v>
      </c>
      <c r="H11" s="112">
        <v>4</v>
      </c>
      <c r="I11" s="112">
        <v>0</v>
      </c>
      <c r="J11" s="112">
        <v>2</v>
      </c>
      <c r="K11" s="112">
        <v>0</v>
      </c>
      <c r="L11" s="9">
        <f t="shared" si="0"/>
        <v>9</v>
      </c>
      <c r="M11" s="86"/>
      <c r="N11" s="65">
        <f t="shared" si="1"/>
        <v>0.39130434782608697</v>
      </c>
    </row>
    <row r="12" spans="1:14" x14ac:dyDescent="0.25">
      <c r="A12" t="s">
        <v>46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1</v>
      </c>
      <c r="I12" s="112">
        <v>0</v>
      </c>
      <c r="J12" s="112">
        <v>0</v>
      </c>
      <c r="K12" s="112">
        <v>0</v>
      </c>
      <c r="L12" s="9">
        <f t="shared" si="0"/>
        <v>1</v>
      </c>
      <c r="M12" s="86"/>
      <c r="N12" s="65">
        <f t="shared" si="1"/>
        <v>4.3478260869565216E-2</v>
      </c>
    </row>
    <row r="13" spans="1:14" x14ac:dyDescent="0.25">
      <c r="A13" t="s">
        <v>42</v>
      </c>
      <c r="B13" s="26">
        <v>0</v>
      </c>
      <c r="C13" s="26">
        <v>3</v>
      </c>
      <c r="D13" s="26">
        <v>2</v>
      </c>
      <c r="E13" s="26">
        <v>0</v>
      </c>
      <c r="F13" s="26">
        <v>3</v>
      </c>
      <c r="G13" s="26">
        <v>0</v>
      </c>
      <c r="H13" s="26">
        <v>4</v>
      </c>
      <c r="I13" s="26">
        <v>0</v>
      </c>
      <c r="J13" s="26">
        <v>0</v>
      </c>
      <c r="K13" s="26">
        <v>5</v>
      </c>
      <c r="L13" s="136">
        <f t="shared" si="0"/>
        <v>17</v>
      </c>
      <c r="M13" s="87"/>
      <c r="N13" s="65">
        <f t="shared" si="1"/>
        <v>0.73913043478260865</v>
      </c>
    </row>
    <row r="14" spans="1:14" x14ac:dyDescent="0.25">
      <c r="A14" t="s">
        <v>91</v>
      </c>
      <c r="B14" s="26">
        <v>0</v>
      </c>
      <c r="C14" s="26">
        <v>0</v>
      </c>
      <c r="D14" s="26">
        <v>0</v>
      </c>
      <c r="E14" s="26">
        <v>0</v>
      </c>
      <c r="F14" s="26">
        <v>3</v>
      </c>
      <c r="G14" s="26">
        <v>0</v>
      </c>
      <c r="H14" s="26">
        <v>0</v>
      </c>
      <c r="I14" s="26">
        <v>0</v>
      </c>
      <c r="J14" s="26">
        <v>1</v>
      </c>
      <c r="K14" s="26">
        <v>0</v>
      </c>
      <c r="L14" s="9">
        <f t="shared" si="0"/>
        <v>4</v>
      </c>
      <c r="M14" s="50"/>
      <c r="N14" s="65">
        <f t="shared" si="1"/>
        <v>0.17391304347826086</v>
      </c>
    </row>
    <row r="15" spans="1:14" x14ac:dyDescent="0.25">
      <c r="A15" t="s">
        <v>44</v>
      </c>
      <c r="B15" s="26">
        <v>3</v>
      </c>
      <c r="C15" s="26">
        <v>0</v>
      </c>
      <c r="D15" s="26">
        <v>0</v>
      </c>
      <c r="E15" s="26">
        <v>3</v>
      </c>
      <c r="F15" s="26">
        <v>0</v>
      </c>
      <c r="G15" s="26">
        <v>0</v>
      </c>
      <c r="H15" s="26">
        <v>3</v>
      </c>
      <c r="I15" s="26">
        <v>5</v>
      </c>
      <c r="J15" s="26">
        <v>0</v>
      </c>
      <c r="K15" s="26">
        <v>2</v>
      </c>
      <c r="L15" s="9">
        <f t="shared" si="0"/>
        <v>16</v>
      </c>
      <c r="M15" s="50"/>
      <c r="N15" s="65">
        <f t="shared" si="1"/>
        <v>0.69565217391304346</v>
      </c>
    </row>
    <row r="16" spans="1:14" ht="15" customHeight="1" x14ac:dyDescent="0.25">
      <c r="A16" s="2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9">
        <f t="shared" si="0"/>
        <v>0</v>
      </c>
      <c r="M16" s="26"/>
      <c r="N16" s="65">
        <f t="shared" si="1"/>
        <v>0</v>
      </c>
    </row>
    <row r="17" spans="1:14" ht="15" customHeight="1" x14ac:dyDescent="0.25">
      <c r="A17" s="28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9">
        <f t="shared" si="0"/>
        <v>0</v>
      </c>
      <c r="M17" s="26"/>
      <c r="N17" s="65">
        <f t="shared" si="1"/>
        <v>0</v>
      </c>
    </row>
    <row r="18" spans="1:14" ht="15" customHeight="1" x14ac:dyDescent="0.25">
      <c r="A18" s="28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9">
        <f t="shared" si="0"/>
        <v>0</v>
      </c>
      <c r="M18" s="26"/>
      <c r="N18" s="65">
        <f t="shared" si="1"/>
        <v>0</v>
      </c>
    </row>
    <row r="19" spans="1:14" x14ac:dyDescent="0.25">
      <c r="A19" s="28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9">
        <f t="shared" si="0"/>
        <v>0</v>
      </c>
      <c r="M19" s="26"/>
      <c r="N19" s="65">
        <f t="shared" si="1"/>
        <v>0</v>
      </c>
    </row>
    <row r="23" spans="1:14" x14ac:dyDescent="0.25">
      <c r="A23" s="167" t="s">
        <v>83</v>
      </c>
    </row>
    <row r="24" spans="1:14" x14ac:dyDescent="0.25">
      <c r="A24" s="168"/>
    </row>
    <row r="25" spans="1:14" x14ac:dyDescent="0.25">
      <c r="A25" s="169"/>
      <c r="B25" s="61">
        <v>1</v>
      </c>
      <c r="C25" s="7">
        <v>2</v>
      </c>
      <c r="D25" s="7">
        <v>3</v>
      </c>
      <c r="E25" s="7">
        <v>4</v>
      </c>
      <c r="F25" s="7">
        <v>5</v>
      </c>
      <c r="G25" s="7">
        <v>6</v>
      </c>
      <c r="H25" s="7">
        <v>7</v>
      </c>
      <c r="I25" s="7">
        <v>8</v>
      </c>
      <c r="J25" s="7">
        <v>9</v>
      </c>
      <c r="K25" s="7">
        <v>10</v>
      </c>
      <c r="L25" s="36" t="s">
        <v>62</v>
      </c>
      <c r="M25" s="26" t="s">
        <v>63</v>
      </c>
      <c r="N25" s="36" t="s">
        <v>64</v>
      </c>
    </row>
    <row r="26" spans="1:14" x14ac:dyDescent="0.25">
      <c r="A26" t="s">
        <v>93</v>
      </c>
      <c r="B26" s="62">
        <v>0</v>
      </c>
      <c r="C26" s="62">
        <v>0</v>
      </c>
      <c r="D26" s="62">
        <v>0</v>
      </c>
      <c r="E26" s="62">
        <v>0</v>
      </c>
      <c r="F26" s="62">
        <v>1</v>
      </c>
      <c r="G26" s="62">
        <v>0</v>
      </c>
      <c r="H26" s="62">
        <v>5</v>
      </c>
      <c r="I26" s="62">
        <v>0</v>
      </c>
      <c r="J26" s="62">
        <v>0</v>
      </c>
      <c r="K26" s="62">
        <v>3</v>
      </c>
      <c r="L26" s="9">
        <f t="shared" ref="L26:L56" si="2">SUM(B26:K26)</f>
        <v>9</v>
      </c>
      <c r="M26" s="7"/>
      <c r="N26" s="65">
        <f>L26/MAX($L$26:$L$55)</f>
        <v>0.23076923076923078</v>
      </c>
    </row>
    <row r="27" spans="1:14" x14ac:dyDescent="0.25">
      <c r="A27" t="s">
        <v>58</v>
      </c>
      <c r="B27" s="62">
        <v>5</v>
      </c>
      <c r="C27" s="62">
        <v>3</v>
      </c>
      <c r="D27" s="62">
        <v>4</v>
      </c>
      <c r="E27" s="62">
        <v>5</v>
      </c>
      <c r="F27" s="62">
        <v>3</v>
      </c>
      <c r="G27" s="62">
        <v>0</v>
      </c>
      <c r="H27" s="62">
        <v>0</v>
      </c>
      <c r="I27" s="62">
        <v>1</v>
      </c>
      <c r="J27" s="62">
        <v>3</v>
      </c>
      <c r="K27" s="62">
        <v>1</v>
      </c>
      <c r="L27" s="9">
        <f t="shared" si="2"/>
        <v>25</v>
      </c>
      <c r="M27" s="7"/>
      <c r="N27" s="65">
        <f>L27/MAX($L$26:$L$55)</f>
        <v>0.64102564102564108</v>
      </c>
    </row>
    <row r="28" spans="1:14" x14ac:dyDescent="0.25">
      <c r="A28" t="s">
        <v>56</v>
      </c>
      <c r="B28" s="62">
        <v>0</v>
      </c>
      <c r="C28" s="62">
        <v>1</v>
      </c>
      <c r="D28" s="62">
        <v>3</v>
      </c>
      <c r="E28" s="62">
        <v>0</v>
      </c>
      <c r="F28" s="62">
        <v>0</v>
      </c>
      <c r="G28" s="62">
        <v>3</v>
      </c>
      <c r="H28" s="62">
        <v>3</v>
      </c>
      <c r="I28" s="62">
        <v>0</v>
      </c>
      <c r="J28" s="62">
        <v>1</v>
      </c>
      <c r="K28" s="62">
        <v>0</v>
      </c>
      <c r="L28" s="9">
        <f t="shared" si="2"/>
        <v>11</v>
      </c>
      <c r="M28" s="7"/>
      <c r="N28" s="65">
        <f t="shared" ref="N28:N56" si="3">L28/MAX($L$26:$L$55)</f>
        <v>0.28205128205128205</v>
      </c>
    </row>
    <row r="29" spans="1:14" x14ac:dyDescent="0.25">
      <c r="A29" t="s">
        <v>94</v>
      </c>
      <c r="B29" s="62">
        <v>0</v>
      </c>
      <c r="C29" s="62">
        <v>4</v>
      </c>
      <c r="D29" s="62">
        <v>5</v>
      </c>
      <c r="E29" s="62">
        <v>4</v>
      </c>
      <c r="F29" s="62">
        <v>0</v>
      </c>
      <c r="G29" s="62">
        <v>0</v>
      </c>
      <c r="H29" s="62">
        <v>5</v>
      </c>
      <c r="I29" s="62">
        <v>3</v>
      </c>
      <c r="J29" s="62">
        <v>0</v>
      </c>
      <c r="K29" s="62">
        <v>5</v>
      </c>
      <c r="L29" s="9">
        <f t="shared" si="2"/>
        <v>26</v>
      </c>
      <c r="M29" s="6"/>
      <c r="N29" s="65">
        <f t="shared" si="3"/>
        <v>0.66666666666666663</v>
      </c>
    </row>
    <row r="30" spans="1:14" x14ac:dyDescent="0.25">
      <c r="A30" t="s">
        <v>59</v>
      </c>
      <c r="B30" s="62">
        <v>0</v>
      </c>
      <c r="C30" s="62">
        <v>0</v>
      </c>
      <c r="D30" s="62">
        <v>1</v>
      </c>
      <c r="E30" s="62">
        <v>2</v>
      </c>
      <c r="F30" s="62">
        <v>0</v>
      </c>
      <c r="G30" s="62">
        <v>4</v>
      </c>
      <c r="H30" s="62">
        <v>0</v>
      </c>
      <c r="I30" s="62">
        <v>3</v>
      </c>
      <c r="J30" s="62">
        <v>5</v>
      </c>
      <c r="K30" s="62">
        <v>0</v>
      </c>
      <c r="L30" s="9">
        <f t="shared" si="2"/>
        <v>15</v>
      </c>
      <c r="M30" s="6"/>
      <c r="N30" s="65">
        <f t="shared" si="3"/>
        <v>0.38461538461538464</v>
      </c>
    </row>
    <row r="31" spans="1:14" x14ac:dyDescent="0.25">
      <c r="A31" t="s">
        <v>52</v>
      </c>
      <c r="B31" s="62">
        <v>4</v>
      </c>
      <c r="C31" s="62">
        <v>5</v>
      </c>
      <c r="D31" s="62">
        <v>0</v>
      </c>
      <c r="E31" s="62">
        <v>3</v>
      </c>
      <c r="F31" s="62">
        <v>1</v>
      </c>
      <c r="G31" s="62">
        <v>4</v>
      </c>
      <c r="H31" s="62">
        <v>0</v>
      </c>
      <c r="I31" s="62">
        <v>3</v>
      </c>
      <c r="J31" s="62">
        <v>0</v>
      </c>
      <c r="K31" s="62">
        <v>4</v>
      </c>
      <c r="L31" s="9">
        <f t="shared" si="2"/>
        <v>24</v>
      </c>
      <c r="M31" s="6"/>
      <c r="N31" s="65">
        <f t="shared" si="3"/>
        <v>0.61538461538461542</v>
      </c>
    </row>
    <row r="32" spans="1:14" x14ac:dyDescent="0.25">
      <c r="A32" t="s">
        <v>65</v>
      </c>
      <c r="B32" s="62">
        <v>1</v>
      </c>
      <c r="C32" s="62">
        <v>3</v>
      </c>
      <c r="D32" s="62">
        <v>4</v>
      </c>
      <c r="E32" s="62">
        <v>5</v>
      </c>
      <c r="F32" s="62">
        <v>1</v>
      </c>
      <c r="G32" s="62">
        <v>3</v>
      </c>
      <c r="H32" s="62">
        <v>1</v>
      </c>
      <c r="I32" s="62">
        <v>4</v>
      </c>
      <c r="J32" s="62">
        <v>3</v>
      </c>
      <c r="K32" s="62">
        <v>5</v>
      </c>
      <c r="L32" s="136">
        <f t="shared" si="2"/>
        <v>30</v>
      </c>
      <c r="M32" s="6"/>
      <c r="N32" s="65">
        <f t="shared" si="3"/>
        <v>0.76923076923076927</v>
      </c>
    </row>
    <row r="33" spans="1:14" x14ac:dyDescent="0.25">
      <c r="A33" t="s">
        <v>96</v>
      </c>
      <c r="B33" s="62">
        <v>0</v>
      </c>
      <c r="C33" s="62">
        <v>0</v>
      </c>
      <c r="D33" s="62">
        <v>0</v>
      </c>
      <c r="E33" s="62">
        <v>0</v>
      </c>
      <c r="F33" s="62">
        <v>3</v>
      </c>
      <c r="G33" s="62">
        <v>1</v>
      </c>
      <c r="H33" s="62">
        <v>4</v>
      </c>
      <c r="I33" s="62">
        <v>0</v>
      </c>
      <c r="J33" s="62">
        <v>3</v>
      </c>
      <c r="K33" s="62">
        <v>0</v>
      </c>
      <c r="L33" s="9">
        <f t="shared" si="2"/>
        <v>11</v>
      </c>
      <c r="M33" s="6"/>
      <c r="N33" s="65">
        <f t="shared" si="3"/>
        <v>0.28205128205128205</v>
      </c>
    </row>
    <row r="34" spans="1:14" x14ac:dyDescent="0.25">
      <c r="A34" t="s">
        <v>98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9">
        <f t="shared" si="2"/>
        <v>0</v>
      </c>
      <c r="M34" s="6"/>
      <c r="N34" s="65">
        <f t="shared" si="3"/>
        <v>0</v>
      </c>
    </row>
    <row r="35" spans="1:14" x14ac:dyDescent="0.25">
      <c r="A35" t="s">
        <v>97</v>
      </c>
      <c r="B35" s="62">
        <v>0</v>
      </c>
      <c r="C35" s="62">
        <v>0</v>
      </c>
      <c r="D35" s="62">
        <v>0</v>
      </c>
      <c r="E35" s="62">
        <v>1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9">
        <f t="shared" si="2"/>
        <v>1</v>
      </c>
      <c r="M35" s="6"/>
      <c r="N35" s="65">
        <f t="shared" si="3"/>
        <v>2.564102564102564E-2</v>
      </c>
    </row>
    <row r="36" spans="1:14" x14ac:dyDescent="0.25">
      <c r="A36" t="s">
        <v>57</v>
      </c>
      <c r="B36" s="62">
        <v>3</v>
      </c>
      <c r="C36" s="62">
        <v>5</v>
      </c>
      <c r="D36" s="62">
        <v>1</v>
      </c>
      <c r="E36" s="62">
        <v>2</v>
      </c>
      <c r="F36" s="62">
        <v>1</v>
      </c>
      <c r="G36" s="62">
        <v>1</v>
      </c>
      <c r="H36" s="62">
        <v>3</v>
      </c>
      <c r="I36" s="62">
        <v>3</v>
      </c>
      <c r="J36" s="62">
        <v>5</v>
      </c>
      <c r="K36" s="62">
        <v>5</v>
      </c>
      <c r="L36" s="9">
        <f t="shared" si="2"/>
        <v>29</v>
      </c>
      <c r="M36" s="6"/>
      <c r="N36" s="65">
        <f t="shared" si="3"/>
        <v>0.74358974358974361</v>
      </c>
    </row>
    <row r="37" spans="1:14" x14ac:dyDescent="0.25">
      <c r="A37" t="s">
        <v>54</v>
      </c>
      <c r="B37" s="62">
        <v>2</v>
      </c>
      <c r="C37" s="62">
        <v>5</v>
      </c>
      <c r="D37" s="62">
        <v>4</v>
      </c>
      <c r="E37" s="62">
        <v>1</v>
      </c>
      <c r="F37" s="62">
        <v>4</v>
      </c>
      <c r="G37" s="62">
        <v>3</v>
      </c>
      <c r="H37" s="62">
        <v>4</v>
      </c>
      <c r="I37" s="62">
        <v>1</v>
      </c>
      <c r="J37" s="62">
        <v>4</v>
      </c>
      <c r="K37" s="62">
        <v>4</v>
      </c>
      <c r="L37" s="135">
        <f t="shared" si="2"/>
        <v>32</v>
      </c>
      <c r="M37" s="6"/>
      <c r="N37" s="65">
        <f t="shared" si="3"/>
        <v>0.82051282051282048</v>
      </c>
    </row>
    <row r="38" spans="1:14" x14ac:dyDescent="0.25">
      <c r="A38" t="s">
        <v>50</v>
      </c>
      <c r="B38" s="29">
        <v>0</v>
      </c>
      <c r="C38" s="29">
        <v>0</v>
      </c>
      <c r="D38" s="29">
        <v>4</v>
      </c>
      <c r="E38" s="29">
        <v>0</v>
      </c>
      <c r="F38" s="29">
        <v>3</v>
      </c>
      <c r="G38" s="29">
        <v>0</v>
      </c>
      <c r="H38" s="29">
        <v>3</v>
      </c>
      <c r="I38" s="29">
        <v>5</v>
      </c>
      <c r="J38" s="29">
        <v>1</v>
      </c>
      <c r="K38" s="29">
        <v>4</v>
      </c>
      <c r="L38" s="9">
        <f t="shared" si="2"/>
        <v>20</v>
      </c>
      <c r="M38" s="6"/>
      <c r="N38" s="65">
        <f t="shared" si="3"/>
        <v>0.51282051282051277</v>
      </c>
    </row>
    <row r="39" spans="1:14" x14ac:dyDescent="0.25">
      <c r="A39" t="s">
        <v>55</v>
      </c>
      <c r="B39" s="62">
        <v>3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5</v>
      </c>
      <c r="K39" s="62">
        <v>4</v>
      </c>
      <c r="L39" s="9">
        <f t="shared" si="2"/>
        <v>12</v>
      </c>
      <c r="M39" s="6"/>
      <c r="N39" s="65">
        <f t="shared" si="3"/>
        <v>0.30769230769230771</v>
      </c>
    </row>
    <row r="40" spans="1:14" x14ac:dyDescent="0.25">
      <c r="A40" t="s">
        <v>49</v>
      </c>
      <c r="B40" s="62">
        <v>2</v>
      </c>
      <c r="C40" s="62">
        <v>0</v>
      </c>
      <c r="D40" s="62">
        <v>0</v>
      </c>
      <c r="E40" s="62">
        <v>4</v>
      </c>
      <c r="F40" s="62">
        <v>0</v>
      </c>
      <c r="G40" s="62">
        <v>0</v>
      </c>
      <c r="H40" s="62">
        <v>0</v>
      </c>
      <c r="I40" s="62">
        <v>0</v>
      </c>
      <c r="J40" s="62">
        <v>4</v>
      </c>
      <c r="K40" s="62">
        <v>0</v>
      </c>
      <c r="L40" s="9">
        <f t="shared" si="2"/>
        <v>10</v>
      </c>
      <c r="M40" s="88"/>
      <c r="N40" s="71">
        <f t="shared" si="3"/>
        <v>0.25641025641025639</v>
      </c>
    </row>
    <row r="41" spans="1:14" x14ac:dyDescent="0.25">
      <c r="A41" t="s">
        <v>99</v>
      </c>
      <c r="B41" s="62">
        <v>2</v>
      </c>
      <c r="C41" s="62">
        <v>3</v>
      </c>
      <c r="D41" s="62">
        <v>5</v>
      </c>
      <c r="E41" s="62">
        <v>0</v>
      </c>
      <c r="F41" s="62">
        <v>4</v>
      </c>
      <c r="G41" s="62">
        <v>0</v>
      </c>
      <c r="H41" s="62">
        <v>0</v>
      </c>
      <c r="I41" s="62">
        <v>0</v>
      </c>
      <c r="J41" s="62">
        <v>0</v>
      </c>
      <c r="K41" s="62">
        <v>3</v>
      </c>
      <c r="L41" s="9">
        <f t="shared" si="2"/>
        <v>17</v>
      </c>
      <c r="M41" s="89"/>
      <c r="N41" s="69">
        <f t="shared" si="3"/>
        <v>0.4358974358974359</v>
      </c>
    </row>
    <row r="42" spans="1:14" x14ac:dyDescent="0.25">
      <c r="A42" t="s">
        <v>101</v>
      </c>
      <c r="B42" s="62">
        <v>1</v>
      </c>
      <c r="C42" s="62">
        <v>0</v>
      </c>
      <c r="D42" s="62">
        <v>2</v>
      </c>
      <c r="E42" s="62">
        <v>5</v>
      </c>
      <c r="F42" s="62">
        <v>4</v>
      </c>
      <c r="G42" s="62">
        <v>2</v>
      </c>
      <c r="H42" s="62">
        <v>0</v>
      </c>
      <c r="I42" s="62">
        <v>0</v>
      </c>
      <c r="J42" s="62">
        <v>3</v>
      </c>
      <c r="K42" s="62">
        <v>2</v>
      </c>
      <c r="L42" s="9">
        <f t="shared" si="2"/>
        <v>19</v>
      </c>
      <c r="M42" s="89"/>
      <c r="N42" s="69">
        <f t="shared" si="3"/>
        <v>0.48717948717948717</v>
      </c>
    </row>
    <row r="43" spans="1:14" x14ac:dyDescent="0.25">
      <c r="A43" t="s">
        <v>51</v>
      </c>
      <c r="B43" s="62">
        <v>4</v>
      </c>
      <c r="C43" s="62">
        <v>5</v>
      </c>
      <c r="D43" s="62">
        <v>5</v>
      </c>
      <c r="E43" s="62">
        <v>4</v>
      </c>
      <c r="F43" s="62">
        <v>4</v>
      </c>
      <c r="G43" s="62">
        <v>1</v>
      </c>
      <c r="H43" s="62">
        <v>2</v>
      </c>
      <c r="I43" s="62">
        <v>5</v>
      </c>
      <c r="J43" s="62">
        <v>5</v>
      </c>
      <c r="K43" s="62">
        <v>4</v>
      </c>
      <c r="L43" s="84">
        <f t="shared" si="2"/>
        <v>39</v>
      </c>
      <c r="M43" s="89"/>
      <c r="N43" s="69">
        <f t="shared" si="3"/>
        <v>1</v>
      </c>
    </row>
    <row r="44" spans="1:14" x14ac:dyDescent="0.25">
      <c r="A44" t="s">
        <v>38</v>
      </c>
      <c r="B44" s="62">
        <v>1</v>
      </c>
      <c r="C44" s="62">
        <v>2</v>
      </c>
      <c r="D44" s="62">
        <v>0</v>
      </c>
      <c r="E44" s="62">
        <v>0</v>
      </c>
      <c r="F44" s="62">
        <v>4</v>
      </c>
      <c r="G44" s="62">
        <v>4</v>
      </c>
      <c r="H44" s="62">
        <v>3</v>
      </c>
      <c r="I44" s="62">
        <v>0</v>
      </c>
      <c r="J44" s="62">
        <v>4</v>
      </c>
      <c r="K44" s="62">
        <v>2</v>
      </c>
      <c r="L44" s="9">
        <f t="shared" si="2"/>
        <v>20</v>
      </c>
      <c r="M44" s="89"/>
      <c r="N44" s="69">
        <f t="shared" si="3"/>
        <v>0.51282051282051277</v>
      </c>
    </row>
    <row r="45" spans="1:14" x14ac:dyDescent="0.25">
      <c r="A45" t="s">
        <v>100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9">
        <f t="shared" si="2"/>
        <v>0</v>
      </c>
      <c r="M45" s="89"/>
      <c r="N45" s="69">
        <f t="shared" si="3"/>
        <v>0</v>
      </c>
    </row>
    <row r="46" spans="1:14" x14ac:dyDescent="0.25">
      <c r="A46" t="s">
        <v>102</v>
      </c>
      <c r="B46" s="62">
        <v>0</v>
      </c>
      <c r="C46" s="62">
        <v>3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9">
        <f t="shared" si="2"/>
        <v>3</v>
      </c>
      <c r="M46" s="89"/>
      <c r="N46" s="69">
        <f t="shared" si="3"/>
        <v>7.6923076923076927E-2</v>
      </c>
    </row>
    <row r="47" spans="1:14" x14ac:dyDescent="0.25">
      <c r="A47" t="s">
        <v>53</v>
      </c>
      <c r="B47" s="62">
        <v>2</v>
      </c>
      <c r="C47" s="62">
        <v>1</v>
      </c>
      <c r="D47" s="62">
        <v>0</v>
      </c>
      <c r="E47" s="62">
        <v>0</v>
      </c>
      <c r="F47" s="62">
        <v>0</v>
      </c>
      <c r="G47" s="62">
        <v>4</v>
      </c>
      <c r="H47" s="62">
        <v>5</v>
      </c>
      <c r="I47" s="62">
        <v>3</v>
      </c>
      <c r="J47" s="62">
        <v>4</v>
      </c>
      <c r="K47" s="62">
        <v>4</v>
      </c>
      <c r="L47" s="9">
        <f t="shared" si="2"/>
        <v>23</v>
      </c>
      <c r="M47" s="89"/>
      <c r="N47" s="69">
        <f t="shared" si="3"/>
        <v>0.58974358974358976</v>
      </c>
    </row>
    <row r="48" spans="1:14" x14ac:dyDescent="0.25">
      <c r="A48" t="s">
        <v>77</v>
      </c>
      <c r="B48" s="29">
        <v>3</v>
      </c>
      <c r="C48" s="29">
        <v>4</v>
      </c>
      <c r="D48" s="29">
        <v>0</v>
      </c>
      <c r="E48" s="29">
        <v>3</v>
      </c>
      <c r="F48" s="29">
        <v>0</v>
      </c>
      <c r="G48" s="29">
        <v>5</v>
      </c>
      <c r="H48" s="29">
        <v>2</v>
      </c>
      <c r="I48" s="29">
        <v>4</v>
      </c>
      <c r="J48" s="29">
        <v>3</v>
      </c>
      <c r="K48" s="29">
        <v>0</v>
      </c>
      <c r="L48" s="9">
        <f t="shared" si="2"/>
        <v>24</v>
      </c>
      <c r="M48" s="50"/>
      <c r="N48" s="69">
        <f t="shared" si="3"/>
        <v>0.61538461538461542</v>
      </c>
    </row>
    <row r="49" spans="1:14" x14ac:dyDescent="0.25">
      <c r="A49" s="32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9">
        <f t="shared" si="2"/>
        <v>0</v>
      </c>
      <c r="M49" s="87"/>
      <c r="N49" s="67">
        <f t="shared" si="3"/>
        <v>0</v>
      </c>
    </row>
    <row r="50" spans="1:14" x14ac:dyDescent="0.2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9">
        <f t="shared" si="2"/>
        <v>0</v>
      </c>
      <c r="M50" s="26"/>
      <c r="N50" s="65">
        <f t="shared" si="3"/>
        <v>0</v>
      </c>
    </row>
    <row r="51" spans="1:14" x14ac:dyDescent="0.25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9">
        <f t="shared" si="2"/>
        <v>0</v>
      </c>
      <c r="M51" s="26"/>
      <c r="N51" s="65">
        <f t="shared" si="3"/>
        <v>0</v>
      </c>
    </row>
    <row r="52" spans="1:14" x14ac:dyDescent="0.25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9">
        <f t="shared" si="2"/>
        <v>0</v>
      </c>
      <c r="M52" s="26"/>
      <c r="N52" s="65">
        <f t="shared" si="3"/>
        <v>0</v>
      </c>
    </row>
    <row r="53" spans="1:14" x14ac:dyDescent="0.25">
      <c r="A53" s="28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9">
        <f t="shared" si="2"/>
        <v>0</v>
      </c>
      <c r="M53" s="26"/>
      <c r="N53" s="65">
        <f t="shared" si="3"/>
        <v>0</v>
      </c>
    </row>
    <row r="54" spans="1:14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9">
        <f t="shared" si="2"/>
        <v>0</v>
      </c>
      <c r="M54" s="26"/>
      <c r="N54" s="65">
        <f t="shared" si="3"/>
        <v>0</v>
      </c>
    </row>
    <row r="55" spans="1:14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9">
        <f t="shared" si="2"/>
        <v>0</v>
      </c>
      <c r="M55" s="26"/>
      <c r="N55" s="65">
        <f t="shared" si="3"/>
        <v>0</v>
      </c>
    </row>
    <row r="56" spans="1:14" x14ac:dyDescent="0.25">
      <c r="L56" s="9">
        <f t="shared" si="2"/>
        <v>0</v>
      </c>
      <c r="N56" s="65">
        <f t="shared" si="3"/>
        <v>0</v>
      </c>
    </row>
  </sheetData>
  <mergeCells count="2">
    <mergeCell ref="A1:A3"/>
    <mergeCell ref="A23:A25"/>
  </mergeCells>
  <pageMargins left="0.7" right="0.7" top="0.75" bottom="0.75" header="0.3" footer="0.3"/>
  <pageSetup paperSize="9"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A12" sqref="A12"/>
    </sheetView>
  </sheetViews>
  <sheetFormatPr defaultRowHeight="15" x14ac:dyDescent="0.25"/>
  <cols>
    <col min="1" max="1" width="34.140625" customWidth="1"/>
    <col min="4" max="4" width="9.5703125" customWidth="1"/>
    <col min="6" max="6" width="16.7109375" customWidth="1"/>
    <col min="14" max="14" width="16.7109375" customWidth="1"/>
  </cols>
  <sheetData>
    <row r="1" spans="1:6" x14ac:dyDescent="0.25">
      <c r="A1" s="166" t="s">
        <v>10</v>
      </c>
    </row>
    <row r="2" spans="1:6" x14ac:dyDescent="0.25">
      <c r="A2" s="166"/>
    </row>
    <row r="3" spans="1:6" ht="15.75" thickBot="1" x14ac:dyDescent="0.3">
      <c r="A3" s="167"/>
      <c r="B3" s="61" t="s">
        <v>11</v>
      </c>
      <c r="C3" s="7" t="s">
        <v>12</v>
      </c>
      <c r="D3" s="36" t="s">
        <v>84</v>
      </c>
      <c r="E3" s="36" t="s">
        <v>63</v>
      </c>
      <c r="F3" s="36" t="s">
        <v>64</v>
      </c>
    </row>
    <row r="4" spans="1:6" x14ac:dyDescent="0.25">
      <c r="A4" s="101" t="s">
        <v>103</v>
      </c>
      <c r="B4" s="173">
        <v>123</v>
      </c>
      <c r="C4" s="173">
        <v>58</v>
      </c>
      <c r="D4" s="176">
        <f>C4/B4</f>
        <v>0.47154471544715448</v>
      </c>
      <c r="E4" s="173"/>
      <c r="F4" s="170">
        <f>D4/MAX($D$4:$D$36)</f>
        <v>0.53720284038283428</v>
      </c>
    </row>
    <row r="5" spans="1:6" x14ac:dyDescent="0.25">
      <c r="A5" s="102" t="s">
        <v>59</v>
      </c>
      <c r="B5" s="174"/>
      <c r="C5" s="174"/>
      <c r="D5" s="177"/>
      <c r="E5" s="174"/>
      <c r="F5" s="171"/>
    </row>
    <row r="6" spans="1:6" ht="15.75" thickBot="1" x14ac:dyDescent="0.3">
      <c r="A6" s="103" t="s">
        <v>112</v>
      </c>
      <c r="B6" s="175"/>
      <c r="C6" s="175"/>
      <c r="D6" s="178"/>
      <c r="E6" s="175"/>
      <c r="F6" s="172"/>
    </row>
    <row r="7" spans="1:6" x14ac:dyDescent="0.25">
      <c r="A7" s="101" t="s">
        <v>52</v>
      </c>
      <c r="B7" s="173">
        <v>120</v>
      </c>
      <c r="C7" s="173">
        <v>72</v>
      </c>
      <c r="D7" s="176">
        <f>C7/B7</f>
        <v>0.6</v>
      </c>
      <c r="E7" s="173"/>
      <c r="F7" s="170">
        <f t="shared" ref="F7:F26" si="0">D7/MAX($D$4:$D$36)</f>
        <v>0.68354430379746833</v>
      </c>
    </row>
    <row r="8" spans="1:6" x14ac:dyDescent="0.25">
      <c r="A8" s="102" t="s">
        <v>105</v>
      </c>
      <c r="B8" s="174"/>
      <c r="C8" s="174"/>
      <c r="D8" s="177"/>
      <c r="E8" s="174"/>
      <c r="F8" s="171">
        <f t="shared" si="0"/>
        <v>0</v>
      </c>
    </row>
    <row r="9" spans="1:6" ht="15.75" thickBot="1" x14ac:dyDescent="0.3">
      <c r="A9" s="103" t="s">
        <v>53</v>
      </c>
      <c r="B9" s="175"/>
      <c r="C9" s="175"/>
      <c r="D9" s="178"/>
      <c r="E9" s="175"/>
      <c r="F9" s="172">
        <f t="shared" si="0"/>
        <v>0</v>
      </c>
    </row>
    <row r="10" spans="1:6" x14ac:dyDescent="0.25">
      <c r="A10" s="101" t="s">
        <v>36</v>
      </c>
      <c r="B10" s="173">
        <v>109</v>
      </c>
      <c r="C10" s="173">
        <v>42</v>
      </c>
      <c r="D10" s="176">
        <f t="shared" ref="D10:D34" si="1">C10/B10</f>
        <v>0.38532110091743121</v>
      </c>
      <c r="E10" s="173"/>
      <c r="F10" s="170">
        <f t="shared" si="0"/>
        <v>0.43897340610846597</v>
      </c>
    </row>
    <row r="11" spans="1:6" x14ac:dyDescent="0.25">
      <c r="A11" s="102" t="s">
        <v>90</v>
      </c>
      <c r="B11" s="174"/>
      <c r="C11" s="174"/>
      <c r="D11" s="177"/>
      <c r="E11" s="174"/>
      <c r="F11" s="171">
        <f t="shared" si="0"/>
        <v>0</v>
      </c>
    </row>
    <row r="12" spans="1:6" ht="15.75" thickBot="1" x14ac:dyDescent="0.3">
      <c r="A12" s="103" t="s">
        <v>99</v>
      </c>
      <c r="B12" s="175"/>
      <c r="C12" s="175"/>
      <c r="D12" s="178"/>
      <c r="E12" s="175"/>
      <c r="F12" s="172">
        <f t="shared" si="0"/>
        <v>0</v>
      </c>
    </row>
    <row r="13" spans="1:6" x14ac:dyDescent="0.25">
      <c r="A13" s="101" t="s">
        <v>91</v>
      </c>
      <c r="B13" s="173">
        <v>125</v>
      </c>
      <c r="C13" s="173">
        <v>64</v>
      </c>
      <c r="D13" s="176">
        <f t="shared" si="1"/>
        <v>0.51200000000000001</v>
      </c>
      <c r="E13" s="173"/>
      <c r="F13" s="170">
        <f t="shared" si="0"/>
        <v>0.58329113924050635</v>
      </c>
    </row>
    <row r="14" spans="1:6" x14ac:dyDescent="0.25">
      <c r="A14" s="102" t="s">
        <v>34</v>
      </c>
      <c r="B14" s="174"/>
      <c r="C14" s="174"/>
      <c r="D14" s="177"/>
      <c r="E14" s="174"/>
      <c r="F14" s="171">
        <f t="shared" si="0"/>
        <v>0</v>
      </c>
    </row>
    <row r="15" spans="1:6" ht="15.75" thickBot="1" x14ac:dyDescent="0.3">
      <c r="A15" s="103" t="s">
        <v>51</v>
      </c>
      <c r="B15" s="175"/>
      <c r="C15" s="175"/>
      <c r="D15" s="178"/>
      <c r="E15" s="175"/>
      <c r="F15" s="172">
        <f t="shared" si="0"/>
        <v>0</v>
      </c>
    </row>
    <row r="16" spans="1:6" x14ac:dyDescent="0.25">
      <c r="A16" s="101" t="s">
        <v>46</v>
      </c>
      <c r="B16" s="173">
        <v>132</v>
      </c>
      <c r="C16" s="173">
        <v>75</v>
      </c>
      <c r="D16" s="176">
        <f t="shared" si="1"/>
        <v>0.56818181818181823</v>
      </c>
      <c r="E16" s="173"/>
      <c r="F16" s="170">
        <f t="shared" si="0"/>
        <v>0.64729574223245112</v>
      </c>
    </row>
    <row r="17" spans="1:10" x14ac:dyDescent="0.25">
      <c r="A17" s="102" t="s">
        <v>100</v>
      </c>
      <c r="B17" s="174"/>
      <c r="C17" s="174"/>
      <c r="D17" s="177"/>
      <c r="E17" s="174"/>
      <c r="F17" s="171">
        <f t="shared" si="0"/>
        <v>0</v>
      </c>
    </row>
    <row r="18" spans="1:10" ht="15.75" thickBot="1" x14ac:dyDescent="0.3">
      <c r="A18" s="103" t="s">
        <v>102</v>
      </c>
      <c r="B18" s="175"/>
      <c r="C18" s="175"/>
      <c r="D18" s="178"/>
      <c r="E18" s="175"/>
      <c r="F18" s="172">
        <f t="shared" si="0"/>
        <v>0</v>
      </c>
    </row>
    <row r="19" spans="1:10" x14ac:dyDescent="0.25">
      <c r="A19" s="36" t="s">
        <v>94</v>
      </c>
      <c r="B19" s="173">
        <v>118</v>
      </c>
      <c r="C19" s="173">
        <v>101</v>
      </c>
      <c r="D19" s="176">
        <f t="shared" si="1"/>
        <v>0.85593220338983056</v>
      </c>
      <c r="E19" s="173">
        <v>2</v>
      </c>
      <c r="F19" s="170">
        <f t="shared" si="0"/>
        <v>0.97511263677322468</v>
      </c>
      <c r="H19">
        <v>114</v>
      </c>
      <c r="I19">
        <v>96</v>
      </c>
      <c r="J19">
        <f>I19/H19</f>
        <v>0.84210526315789469</v>
      </c>
    </row>
    <row r="20" spans="1:10" x14ac:dyDescent="0.25">
      <c r="A20" s="36" t="s">
        <v>65</v>
      </c>
      <c r="B20" s="174"/>
      <c r="C20" s="174"/>
      <c r="D20" s="177"/>
      <c r="E20" s="174"/>
      <c r="F20" s="171">
        <f t="shared" si="0"/>
        <v>0</v>
      </c>
    </row>
    <row r="21" spans="1:10" x14ac:dyDescent="0.25">
      <c r="A21" s="36" t="s">
        <v>56</v>
      </c>
      <c r="B21" s="175"/>
      <c r="C21" s="175"/>
      <c r="D21" s="178"/>
      <c r="E21" s="175"/>
      <c r="F21" s="172">
        <f t="shared" si="0"/>
        <v>0</v>
      </c>
    </row>
    <row r="22" spans="1:10" x14ac:dyDescent="0.25">
      <c r="A22" s="36" t="s">
        <v>92</v>
      </c>
      <c r="B22" s="173">
        <v>104</v>
      </c>
      <c r="C22" s="173">
        <v>89</v>
      </c>
      <c r="D22" s="176">
        <f t="shared" si="1"/>
        <v>0.85576923076923073</v>
      </c>
      <c r="E22" s="173">
        <v>3</v>
      </c>
      <c r="F22" s="170">
        <f t="shared" si="0"/>
        <v>0.97492697176241472</v>
      </c>
    </row>
    <row r="23" spans="1:10" x14ac:dyDescent="0.25">
      <c r="A23" s="36" t="s">
        <v>33</v>
      </c>
      <c r="B23" s="174"/>
      <c r="C23" s="174"/>
      <c r="D23" s="177"/>
      <c r="E23" s="174"/>
      <c r="F23" s="171">
        <f t="shared" si="0"/>
        <v>0</v>
      </c>
    </row>
    <row r="24" spans="1:10" ht="15" customHeight="1" x14ac:dyDescent="0.25">
      <c r="A24" s="36" t="s">
        <v>98</v>
      </c>
      <c r="B24" s="175"/>
      <c r="C24" s="175"/>
      <c r="D24" s="178"/>
      <c r="E24" s="175"/>
      <c r="F24" s="172">
        <f t="shared" si="0"/>
        <v>0</v>
      </c>
    </row>
    <row r="25" spans="1:10" ht="15" customHeight="1" x14ac:dyDescent="0.25">
      <c r="A25" s="36" t="s">
        <v>48</v>
      </c>
      <c r="B25" s="173">
        <v>108</v>
      </c>
      <c r="C25" s="173">
        <v>57</v>
      </c>
      <c r="D25" s="176">
        <f t="shared" si="1"/>
        <v>0.52777777777777779</v>
      </c>
      <c r="E25" s="173"/>
      <c r="F25" s="170">
        <f t="shared" si="0"/>
        <v>0.60126582278481011</v>
      </c>
    </row>
    <row r="26" spans="1:10" ht="15" customHeight="1" x14ac:dyDescent="0.25">
      <c r="A26" s="36" t="s">
        <v>47</v>
      </c>
      <c r="B26" s="174"/>
      <c r="C26" s="174"/>
      <c r="D26" s="177"/>
      <c r="E26" s="174"/>
      <c r="F26" s="171">
        <f t="shared" si="0"/>
        <v>0</v>
      </c>
    </row>
    <row r="27" spans="1:10" x14ac:dyDescent="0.25">
      <c r="A27" s="36" t="s">
        <v>54</v>
      </c>
      <c r="B27" s="175"/>
      <c r="C27" s="175"/>
      <c r="D27" s="178"/>
      <c r="E27" s="175"/>
      <c r="F27" s="172"/>
    </row>
    <row r="28" spans="1:10" x14ac:dyDescent="0.25">
      <c r="A28" s="36" t="s">
        <v>95</v>
      </c>
      <c r="B28" s="173">
        <v>102</v>
      </c>
      <c r="C28" s="173">
        <v>76</v>
      </c>
      <c r="D28" s="176">
        <f t="shared" si="1"/>
        <v>0.74509803921568629</v>
      </c>
      <c r="E28" s="173"/>
      <c r="F28" s="170">
        <f t="shared" ref="F28:F36" si="2">D28/MAX($D$4:$D$36)</f>
        <v>0.8488458674609084</v>
      </c>
    </row>
    <row r="29" spans="1:10" x14ac:dyDescent="0.25">
      <c r="A29" s="36" t="s">
        <v>38</v>
      </c>
      <c r="B29" s="174"/>
      <c r="C29" s="174"/>
      <c r="D29" s="177"/>
      <c r="E29" s="174"/>
      <c r="F29" s="171">
        <f t="shared" si="2"/>
        <v>0</v>
      </c>
    </row>
    <row r="30" spans="1:10" x14ac:dyDescent="0.25">
      <c r="A30" s="36" t="s">
        <v>97</v>
      </c>
      <c r="B30" s="175"/>
      <c r="C30" s="175"/>
      <c r="D30" s="178"/>
      <c r="E30" s="175"/>
      <c r="F30" s="172">
        <f t="shared" si="2"/>
        <v>0</v>
      </c>
    </row>
    <row r="31" spans="1:10" x14ac:dyDescent="0.25">
      <c r="A31" s="36" t="s">
        <v>93</v>
      </c>
      <c r="B31" s="173">
        <v>100</v>
      </c>
      <c r="C31" s="173">
        <v>69</v>
      </c>
      <c r="D31" s="176">
        <f t="shared" si="1"/>
        <v>0.69</v>
      </c>
      <c r="E31" s="173"/>
      <c r="F31" s="170">
        <f t="shared" si="2"/>
        <v>0.78607594936708858</v>
      </c>
    </row>
    <row r="32" spans="1:10" x14ac:dyDescent="0.25">
      <c r="A32" s="36" t="s">
        <v>58</v>
      </c>
      <c r="B32" s="174"/>
      <c r="C32" s="174"/>
      <c r="D32" s="177"/>
      <c r="E32" s="174"/>
      <c r="F32" s="171">
        <f t="shared" si="2"/>
        <v>0</v>
      </c>
    </row>
    <row r="33" spans="1:6" x14ac:dyDescent="0.25">
      <c r="A33" s="36" t="s">
        <v>42</v>
      </c>
      <c r="B33" s="175"/>
      <c r="C33" s="175"/>
      <c r="D33" s="178"/>
      <c r="E33" s="175"/>
      <c r="F33" s="172">
        <f t="shared" si="2"/>
        <v>0</v>
      </c>
    </row>
    <row r="34" spans="1:6" x14ac:dyDescent="0.25">
      <c r="A34" s="36" t="s">
        <v>35</v>
      </c>
      <c r="B34" s="173">
        <v>90</v>
      </c>
      <c r="C34" s="173">
        <v>79</v>
      </c>
      <c r="D34" s="176">
        <f t="shared" si="1"/>
        <v>0.87777777777777777</v>
      </c>
      <c r="E34" s="173">
        <v>1</v>
      </c>
      <c r="F34" s="170">
        <f t="shared" si="2"/>
        <v>1</v>
      </c>
    </row>
    <row r="35" spans="1:6" x14ac:dyDescent="0.25">
      <c r="A35" s="36" t="s">
        <v>50</v>
      </c>
      <c r="B35" s="174"/>
      <c r="C35" s="174"/>
      <c r="D35" s="177"/>
      <c r="E35" s="174"/>
      <c r="F35" s="171">
        <f t="shared" si="2"/>
        <v>0</v>
      </c>
    </row>
    <row r="36" spans="1:6" ht="15.75" thickBot="1" x14ac:dyDescent="0.3">
      <c r="A36" s="43" t="s">
        <v>55</v>
      </c>
      <c r="B36" s="175"/>
      <c r="C36" s="175"/>
      <c r="D36" s="178"/>
      <c r="E36" s="175"/>
      <c r="F36" s="172">
        <f t="shared" si="2"/>
        <v>0</v>
      </c>
    </row>
    <row r="37" spans="1:6" x14ac:dyDescent="0.25">
      <c r="A37" s="101" t="s">
        <v>110</v>
      </c>
      <c r="B37" s="173">
        <v>126</v>
      </c>
      <c r="C37" s="173">
        <v>39</v>
      </c>
      <c r="D37" s="176">
        <f t="shared" ref="D37:D40" si="3">C37/B37</f>
        <v>0.30952380952380953</v>
      </c>
      <c r="E37" s="173"/>
      <c r="F37" s="170">
        <f t="shared" ref="F37:F42" si="4">D37/MAX($D$4:$D$36)</f>
        <v>0.35262206148282099</v>
      </c>
    </row>
    <row r="38" spans="1:6" x14ac:dyDescent="0.25">
      <c r="A38" s="102" t="s">
        <v>109</v>
      </c>
      <c r="B38" s="174"/>
      <c r="C38" s="174"/>
      <c r="D38" s="177"/>
      <c r="E38" s="174"/>
      <c r="F38" s="171">
        <f t="shared" si="4"/>
        <v>0</v>
      </c>
    </row>
    <row r="39" spans="1:6" ht="15.75" thickBot="1" x14ac:dyDescent="0.3">
      <c r="A39" s="103" t="s">
        <v>111</v>
      </c>
      <c r="B39" s="175"/>
      <c r="C39" s="175"/>
      <c r="D39" s="178"/>
      <c r="E39" s="175"/>
      <c r="F39" s="172">
        <f t="shared" si="4"/>
        <v>0</v>
      </c>
    </row>
    <row r="40" spans="1:6" x14ac:dyDescent="0.25">
      <c r="A40" s="101" t="s">
        <v>45</v>
      </c>
      <c r="B40" s="173">
        <v>106</v>
      </c>
      <c r="C40" s="173">
        <v>47</v>
      </c>
      <c r="D40" s="176">
        <f t="shared" si="3"/>
        <v>0.44339622641509435</v>
      </c>
      <c r="E40" s="173"/>
      <c r="F40" s="170">
        <f t="shared" si="4"/>
        <v>0.50513494148555049</v>
      </c>
    </row>
    <row r="41" spans="1:6" x14ac:dyDescent="0.25">
      <c r="A41" s="102" t="s">
        <v>101</v>
      </c>
      <c r="B41" s="174"/>
      <c r="C41" s="174"/>
      <c r="D41" s="177"/>
      <c r="E41" s="174"/>
      <c r="F41" s="171">
        <f t="shared" si="4"/>
        <v>0</v>
      </c>
    </row>
    <row r="42" spans="1:6" ht="15.75" thickBot="1" x14ac:dyDescent="0.3">
      <c r="A42" s="103" t="s">
        <v>108</v>
      </c>
      <c r="B42" s="175"/>
      <c r="C42" s="175"/>
      <c r="D42" s="178"/>
      <c r="E42" s="175"/>
      <c r="F42" s="172">
        <f t="shared" si="4"/>
        <v>0</v>
      </c>
    </row>
  </sheetData>
  <mergeCells count="66">
    <mergeCell ref="F4:F6"/>
    <mergeCell ref="A1:A3"/>
    <mergeCell ref="B4:B6"/>
    <mergeCell ref="C4:C6"/>
    <mergeCell ref="D4:D6"/>
    <mergeCell ref="E4:E6"/>
    <mergeCell ref="F25:F27"/>
    <mergeCell ref="F28:F30"/>
    <mergeCell ref="F31:F33"/>
    <mergeCell ref="F34:F36"/>
    <mergeCell ref="F7:F9"/>
    <mergeCell ref="F10:F12"/>
    <mergeCell ref="F13:F15"/>
    <mergeCell ref="F16:F18"/>
    <mergeCell ref="F19:F21"/>
    <mergeCell ref="F22:F24"/>
    <mergeCell ref="B7:B9"/>
    <mergeCell ref="C7:C9"/>
    <mergeCell ref="D7:D9"/>
    <mergeCell ref="E7:E9"/>
    <mergeCell ref="B10:B12"/>
    <mergeCell ref="C10:C12"/>
    <mergeCell ref="D10:D12"/>
    <mergeCell ref="E10:E12"/>
    <mergeCell ref="C13:C15"/>
    <mergeCell ref="D13:D15"/>
    <mergeCell ref="E13:E15"/>
    <mergeCell ref="B16:B18"/>
    <mergeCell ref="C16:C18"/>
    <mergeCell ref="D16:D18"/>
    <mergeCell ref="E16:E18"/>
    <mergeCell ref="B13:B15"/>
    <mergeCell ref="B19:B21"/>
    <mergeCell ref="C19:C21"/>
    <mergeCell ref="D19:D21"/>
    <mergeCell ref="E19:E21"/>
    <mergeCell ref="B22:B24"/>
    <mergeCell ref="C22:C24"/>
    <mergeCell ref="D22:D24"/>
    <mergeCell ref="E22:E24"/>
    <mergeCell ref="B25:B27"/>
    <mergeCell ref="C25:C27"/>
    <mergeCell ref="D25:D27"/>
    <mergeCell ref="E25:E27"/>
    <mergeCell ref="B28:B30"/>
    <mergeCell ref="C28:C30"/>
    <mergeCell ref="D28:D30"/>
    <mergeCell ref="E28:E30"/>
    <mergeCell ref="B31:B33"/>
    <mergeCell ref="C31:C33"/>
    <mergeCell ref="D31:D33"/>
    <mergeCell ref="E31:E33"/>
    <mergeCell ref="B34:B36"/>
    <mergeCell ref="C34:C36"/>
    <mergeCell ref="D34:D36"/>
    <mergeCell ref="E34:E36"/>
    <mergeCell ref="F37:F39"/>
    <mergeCell ref="F40:F42"/>
    <mergeCell ref="B37:B39"/>
    <mergeCell ref="C37:C39"/>
    <mergeCell ref="D37:D39"/>
    <mergeCell ref="E37:E39"/>
    <mergeCell ref="B40:B42"/>
    <mergeCell ref="C40:C42"/>
    <mergeCell ref="D40:D42"/>
    <mergeCell ref="E40:E42"/>
  </mergeCells>
  <conditionalFormatting sqref="F43:F1048576 F1:F4 F7 F10 F13 F16 F19 F22 F25 F28 F31 F34 F37 F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30.85546875" customWidth="1"/>
    <col min="14" max="14" width="16.7109375" customWidth="1"/>
  </cols>
  <sheetData>
    <row r="1" spans="1:15" ht="14.45" customHeight="1" x14ac:dyDescent="0.25">
      <c r="A1" s="185" t="s">
        <v>136</v>
      </c>
    </row>
    <row r="2" spans="1:15" ht="14.45" customHeight="1" x14ac:dyDescent="0.25">
      <c r="A2" s="185"/>
    </row>
    <row r="3" spans="1:15" ht="14.45" customHeight="1" thickBot="1" x14ac:dyDescent="0.3">
      <c r="A3" s="185"/>
      <c r="B3" s="61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36" t="s">
        <v>62</v>
      </c>
      <c r="M3" s="36" t="s">
        <v>63</v>
      </c>
      <c r="N3" s="36" t="s">
        <v>64</v>
      </c>
    </row>
    <row r="4" spans="1:15" x14ac:dyDescent="0.25">
      <c r="A4" s="101" t="s">
        <v>58</v>
      </c>
      <c r="B4" s="179">
        <v>6</v>
      </c>
      <c r="C4" s="179">
        <v>25</v>
      </c>
      <c r="D4" s="179">
        <v>8</v>
      </c>
      <c r="E4" s="179">
        <v>11</v>
      </c>
      <c r="F4" s="179">
        <v>13</v>
      </c>
      <c r="G4" s="179">
        <v>16</v>
      </c>
      <c r="H4" s="179">
        <v>11</v>
      </c>
      <c r="I4" s="179">
        <v>7</v>
      </c>
      <c r="J4" s="179">
        <v>12</v>
      </c>
      <c r="K4" s="179">
        <v>22</v>
      </c>
      <c r="L4" s="179">
        <f>SUM(B4:K4)</f>
        <v>131</v>
      </c>
      <c r="M4" s="181"/>
      <c r="N4" s="183">
        <f>L4/MAX($L$4:$L$25)</f>
        <v>0.66161616161616166</v>
      </c>
      <c r="O4" t="str">
        <f>VLOOKUP(A4,'Потеряшки Точные'!A:A,1,0)</f>
        <v>Матевосян Ашот</v>
      </c>
    </row>
    <row r="5" spans="1:15" ht="15.75" thickBot="1" x14ac:dyDescent="0.3">
      <c r="A5" s="103" t="s">
        <v>102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>
        <f t="shared" ref="L5:L25" si="0">SUM(B5:K5)</f>
        <v>0</v>
      </c>
      <c r="M5" s="182"/>
      <c r="N5" s="184"/>
      <c r="O5" t="str">
        <f>VLOOKUP(A5,'Потеряшки Точные'!A:A,1,0)</f>
        <v>Шубенин Андрей</v>
      </c>
    </row>
    <row r="6" spans="1:15" x14ac:dyDescent="0.25">
      <c r="A6" s="101" t="s">
        <v>56</v>
      </c>
      <c r="B6" s="179">
        <v>20</v>
      </c>
      <c r="C6" s="179">
        <v>18</v>
      </c>
      <c r="D6" s="179">
        <v>19</v>
      </c>
      <c r="E6" s="179">
        <v>21</v>
      </c>
      <c r="F6" s="179">
        <v>18</v>
      </c>
      <c r="G6" s="179">
        <v>18</v>
      </c>
      <c r="H6" s="179">
        <v>11</v>
      </c>
      <c r="I6" s="179">
        <v>18</v>
      </c>
      <c r="J6" s="179">
        <v>25</v>
      </c>
      <c r="K6" s="179">
        <v>16</v>
      </c>
      <c r="L6" s="179">
        <f t="shared" si="0"/>
        <v>184</v>
      </c>
      <c r="M6" s="181">
        <v>2</v>
      </c>
      <c r="N6" s="183">
        <f t="shared" ref="N6:N25" si="1">L6/MAX($L$4:$L$25)</f>
        <v>0.92929292929292928</v>
      </c>
      <c r="O6" t="str">
        <f>VLOOKUP(A6,'Потеряшки Точные'!A:A,1,0)</f>
        <v>Шлоков Роман</v>
      </c>
    </row>
    <row r="7" spans="1:15" ht="15.75" thickBot="1" x14ac:dyDescent="0.3">
      <c r="A7" s="103" t="s">
        <v>65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>
        <f t="shared" si="0"/>
        <v>0</v>
      </c>
      <c r="M7" s="182"/>
      <c r="N7" s="184">
        <f t="shared" si="1"/>
        <v>0</v>
      </c>
      <c r="O7" t="str">
        <f>VLOOKUP(A7,'Потеряшки Точные'!A:A,1,0)</f>
        <v>Ерошин Анатолий</v>
      </c>
    </row>
    <row r="8" spans="1:15" x14ac:dyDescent="0.25">
      <c r="A8" s="101" t="s">
        <v>38</v>
      </c>
      <c r="B8" s="179">
        <v>21</v>
      </c>
      <c r="C8" s="179">
        <v>11</v>
      </c>
      <c r="D8" s="179">
        <v>12</v>
      </c>
      <c r="E8" s="179">
        <v>7</v>
      </c>
      <c r="F8" s="179">
        <v>22</v>
      </c>
      <c r="G8" s="179">
        <v>6</v>
      </c>
      <c r="H8" s="179">
        <v>20</v>
      </c>
      <c r="I8" s="179">
        <v>4</v>
      </c>
      <c r="J8" s="179">
        <v>28</v>
      </c>
      <c r="K8" s="179">
        <v>9</v>
      </c>
      <c r="L8" s="179">
        <f t="shared" si="0"/>
        <v>140</v>
      </c>
      <c r="M8" s="181"/>
      <c r="N8" s="183">
        <f t="shared" si="1"/>
        <v>0.70707070707070707</v>
      </c>
      <c r="O8" t="str">
        <f>VLOOKUP(A8,'Потеряшки Точные'!A:A,1,0)</f>
        <v>Бухтияров Никита</v>
      </c>
    </row>
    <row r="9" spans="1:15" ht="15.75" thickBot="1" x14ac:dyDescent="0.3">
      <c r="A9" s="103" t="s">
        <v>54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>
        <f t="shared" si="0"/>
        <v>0</v>
      </c>
      <c r="M9" s="182"/>
      <c r="N9" s="184">
        <f t="shared" si="1"/>
        <v>0</v>
      </c>
      <c r="O9" t="str">
        <f>VLOOKUP(A9,'Потеряшки Точные'!A:A,1,0)</f>
        <v>Родиков Сергей</v>
      </c>
    </row>
    <row r="10" spans="1:15" x14ac:dyDescent="0.25">
      <c r="A10" s="101" t="s">
        <v>47</v>
      </c>
      <c r="B10" s="179">
        <v>12</v>
      </c>
      <c r="C10" s="179">
        <v>16</v>
      </c>
      <c r="D10" s="179">
        <v>11</v>
      </c>
      <c r="E10" s="179">
        <v>24</v>
      </c>
      <c r="F10" s="179">
        <v>23</v>
      </c>
      <c r="G10" s="179">
        <v>25</v>
      </c>
      <c r="H10" s="179">
        <v>17</v>
      </c>
      <c r="I10" s="179">
        <v>29</v>
      </c>
      <c r="J10" s="179">
        <v>16</v>
      </c>
      <c r="K10" s="179">
        <v>25</v>
      </c>
      <c r="L10" s="179">
        <f t="shared" si="0"/>
        <v>198</v>
      </c>
      <c r="M10" s="181">
        <v>1</v>
      </c>
      <c r="N10" s="183">
        <f t="shared" si="1"/>
        <v>1</v>
      </c>
      <c r="O10" t="str">
        <f>VLOOKUP(A10,'Потеряшки Точные'!A:A,1,0)</f>
        <v>Дмитриева Венера</v>
      </c>
    </row>
    <row r="11" spans="1:15" ht="15.75" thickBot="1" x14ac:dyDescent="0.3">
      <c r="A11" s="103" t="s">
        <v>101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>
        <f t="shared" si="0"/>
        <v>0</v>
      </c>
      <c r="M11" s="182"/>
      <c r="N11" s="184">
        <f t="shared" si="1"/>
        <v>0</v>
      </c>
      <c r="O11" t="str">
        <f>VLOOKUP(A11,'Потеряшки Точные'!A:A,1,0)</f>
        <v>Шабанов Олег</v>
      </c>
    </row>
    <row r="12" spans="1:15" x14ac:dyDescent="0.25">
      <c r="A12" s="101" t="s">
        <v>96</v>
      </c>
      <c r="B12" s="179">
        <v>12</v>
      </c>
      <c r="C12" s="179">
        <v>14</v>
      </c>
      <c r="D12" s="179">
        <v>20</v>
      </c>
      <c r="E12" s="179">
        <v>18</v>
      </c>
      <c r="F12" s="179">
        <v>20</v>
      </c>
      <c r="G12" s="179">
        <v>29</v>
      </c>
      <c r="H12" s="179">
        <v>14</v>
      </c>
      <c r="I12" s="179">
        <v>15</v>
      </c>
      <c r="J12" s="179">
        <v>22</v>
      </c>
      <c r="K12" s="179">
        <v>17</v>
      </c>
      <c r="L12" s="179">
        <f t="shared" si="0"/>
        <v>181</v>
      </c>
      <c r="M12" s="181">
        <v>3</v>
      </c>
      <c r="N12" s="183">
        <f t="shared" si="1"/>
        <v>0.91414141414141414</v>
      </c>
      <c r="O12" t="str">
        <f>VLOOKUP(A12,'Потеряшки Точные'!A:A,1,0)</f>
        <v>Зиновьев Александр</v>
      </c>
    </row>
    <row r="13" spans="1:15" ht="15.75" thickBot="1" x14ac:dyDescent="0.3">
      <c r="A13" s="103" t="s">
        <v>53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>
        <f t="shared" si="0"/>
        <v>0</v>
      </c>
      <c r="M13" s="182"/>
      <c r="N13" s="184">
        <f t="shared" si="1"/>
        <v>0</v>
      </c>
      <c r="O13" t="str">
        <f>VLOOKUP(A13,'Потеряшки Точные'!A:A,1,0)</f>
        <v>Арт Василий</v>
      </c>
    </row>
    <row r="14" spans="1:15" x14ac:dyDescent="0.25">
      <c r="A14" s="101" t="s">
        <v>92</v>
      </c>
      <c r="B14" s="179">
        <v>17</v>
      </c>
      <c r="C14" s="179">
        <v>11</v>
      </c>
      <c r="D14" s="179">
        <v>5</v>
      </c>
      <c r="E14" s="179">
        <v>20</v>
      </c>
      <c r="F14" s="179">
        <v>16</v>
      </c>
      <c r="G14" s="179">
        <v>12</v>
      </c>
      <c r="H14" s="179">
        <v>27</v>
      </c>
      <c r="I14" s="179">
        <v>20</v>
      </c>
      <c r="J14" s="179">
        <v>26</v>
      </c>
      <c r="K14" s="179">
        <v>14</v>
      </c>
      <c r="L14" s="179">
        <f t="shared" si="0"/>
        <v>168</v>
      </c>
      <c r="M14" s="181"/>
      <c r="N14" s="183">
        <f t="shared" si="1"/>
        <v>0.84848484848484851</v>
      </c>
      <c r="O14" t="str">
        <f>VLOOKUP(A14,'Потеряшки Точные'!A:A,1,0)</f>
        <v>Харькова Марина</v>
      </c>
    </row>
    <row r="15" spans="1:15" ht="15.75" thickBot="1" x14ac:dyDescent="0.3">
      <c r="A15" s="103" t="s">
        <v>57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>
        <f t="shared" si="0"/>
        <v>0</v>
      </c>
      <c r="M15" s="182"/>
      <c r="N15" s="184">
        <f t="shared" si="1"/>
        <v>0</v>
      </c>
      <c r="O15" t="str">
        <f>VLOOKUP(A15,'Потеряшки Точные'!A:A,1,0)</f>
        <v>Зеленцов Алексей</v>
      </c>
    </row>
    <row r="16" spans="1:15" x14ac:dyDescent="0.25">
      <c r="A16" s="101" t="s">
        <v>50</v>
      </c>
      <c r="B16" s="179">
        <v>23</v>
      </c>
      <c r="C16" s="179">
        <v>18</v>
      </c>
      <c r="D16" s="179">
        <v>5</v>
      </c>
      <c r="E16" s="179">
        <v>17</v>
      </c>
      <c r="F16" s="179">
        <v>22</v>
      </c>
      <c r="G16" s="179">
        <v>19</v>
      </c>
      <c r="H16" s="179">
        <v>14</v>
      </c>
      <c r="I16" s="179">
        <v>20</v>
      </c>
      <c r="J16" s="179">
        <v>10</v>
      </c>
      <c r="K16" s="179">
        <v>17</v>
      </c>
      <c r="L16" s="179">
        <f t="shared" si="0"/>
        <v>165</v>
      </c>
      <c r="M16" s="181"/>
      <c r="N16" s="183">
        <f t="shared" si="1"/>
        <v>0.83333333333333337</v>
      </c>
      <c r="O16" t="str">
        <f>VLOOKUP(A16,'Потеряшки Точные'!A:A,1,0)</f>
        <v>Че</v>
      </c>
    </row>
    <row r="17" spans="1:15" ht="15.75" thickBot="1" x14ac:dyDescent="0.3">
      <c r="A17" s="103" t="s">
        <v>42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>
        <f t="shared" si="0"/>
        <v>0</v>
      </c>
      <c r="M17" s="182"/>
      <c r="N17" s="184">
        <f t="shared" si="1"/>
        <v>0</v>
      </c>
      <c r="O17" t="str">
        <f>VLOOKUP(A17,'Потеряшки Точные'!A:A,1,0)</f>
        <v>Цымбалова Анна</v>
      </c>
    </row>
    <row r="18" spans="1:15" x14ac:dyDescent="0.25">
      <c r="A18" s="101" t="s">
        <v>51</v>
      </c>
      <c r="B18" s="179">
        <v>8</v>
      </c>
      <c r="C18" s="179">
        <v>15</v>
      </c>
      <c r="D18" s="179">
        <v>11</v>
      </c>
      <c r="E18" s="179">
        <v>19</v>
      </c>
      <c r="F18" s="179">
        <v>16</v>
      </c>
      <c r="G18" s="179">
        <v>23</v>
      </c>
      <c r="H18" s="179">
        <v>20</v>
      </c>
      <c r="I18" s="179">
        <v>7</v>
      </c>
      <c r="J18" s="179">
        <v>13</v>
      </c>
      <c r="K18" s="179">
        <v>17</v>
      </c>
      <c r="L18" s="179">
        <f t="shared" si="0"/>
        <v>149</v>
      </c>
      <c r="M18" s="181"/>
      <c r="N18" s="183">
        <f t="shared" si="1"/>
        <v>0.75252525252525249</v>
      </c>
      <c r="O18" t="str">
        <f>VLOOKUP(A18,'Потеряшки Точные'!A:A,1,0)</f>
        <v>Дербунов Григорий</v>
      </c>
    </row>
    <row r="19" spans="1:15" ht="15.75" thickBot="1" x14ac:dyDescent="0.3">
      <c r="A19" s="103" t="s">
        <v>48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>
        <f t="shared" si="0"/>
        <v>0</v>
      </c>
      <c r="M19" s="182"/>
      <c r="N19" s="184">
        <f t="shared" si="1"/>
        <v>0</v>
      </c>
      <c r="O19" t="str">
        <f>VLOOKUP(A19,'Потеряшки Точные'!A:A,1,0)</f>
        <v>Анциферова Юлия</v>
      </c>
    </row>
    <row r="20" spans="1:15" x14ac:dyDescent="0.25">
      <c r="A20" s="101" t="s">
        <v>55</v>
      </c>
      <c r="B20" s="179">
        <v>13</v>
      </c>
      <c r="C20" s="179">
        <v>18</v>
      </c>
      <c r="D20" s="179">
        <v>12</v>
      </c>
      <c r="E20" s="179">
        <v>15</v>
      </c>
      <c r="F20" s="179">
        <v>13</v>
      </c>
      <c r="G20" s="179">
        <v>14</v>
      </c>
      <c r="H20" s="179">
        <v>21</v>
      </c>
      <c r="I20" s="179">
        <v>12</v>
      </c>
      <c r="J20" s="179">
        <v>12</v>
      </c>
      <c r="K20" s="179">
        <v>7</v>
      </c>
      <c r="L20" s="179">
        <f t="shared" si="0"/>
        <v>137</v>
      </c>
      <c r="M20" s="181"/>
      <c r="N20" s="183">
        <f t="shared" si="1"/>
        <v>0.69191919191919193</v>
      </c>
      <c r="O20" t="str">
        <f>VLOOKUP(A20,'Потеряшки Точные'!A:A,1,0)</f>
        <v>Столицын Сергей</v>
      </c>
    </row>
    <row r="21" spans="1:15" ht="15.75" thickBot="1" x14ac:dyDescent="0.3">
      <c r="A21" s="103" t="s">
        <v>52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>
        <f t="shared" si="0"/>
        <v>0</v>
      </c>
      <c r="M21" s="182"/>
      <c r="N21" s="184">
        <f t="shared" si="1"/>
        <v>0</v>
      </c>
      <c r="O21" t="str">
        <f>VLOOKUP(A21,'Потеряшки Точные'!A:A,1,0)</f>
        <v>Большов Игорь</v>
      </c>
    </row>
    <row r="22" spans="1:15" x14ac:dyDescent="0.25">
      <c r="A22" s="101" t="s">
        <v>44</v>
      </c>
      <c r="B22" s="179">
        <v>8</v>
      </c>
      <c r="C22" s="179">
        <v>12</v>
      </c>
      <c r="D22" s="179">
        <v>7</v>
      </c>
      <c r="E22" s="179">
        <v>11</v>
      </c>
      <c r="F22" s="179">
        <v>14</v>
      </c>
      <c r="G22" s="179">
        <v>14</v>
      </c>
      <c r="H22" s="179">
        <v>10</v>
      </c>
      <c r="I22" s="179">
        <v>16</v>
      </c>
      <c r="J22" s="179">
        <v>4</v>
      </c>
      <c r="K22" s="179">
        <v>13</v>
      </c>
      <c r="L22" s="179">
        <f t="shared" si="0"/>
        <v>109</v>
      </c>
      <c r="M22" s="181"/>
      <c r="N22" s="183">
        <f t="shared" si="1"/>
        <v>0.5505050505050505</v>
      </c>
      <c r="O22" t="str">
        <f>VLOOKUP(A22,'Потеряшки Точные'!A:A,1,0)</f>
        <v>Конюхова Наталья</v>
      </c>
    </row>
    <row r="23" spans="1:15" ht="15.75" thickBot="1" x14ac:dyDescent="0.3">
      <c r="A23" s="103" t="s">
        <v>59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>
        <f t="shared" si="0"/>
        <v>0</v>
      </c>
      <c r="M23" s="182"/>
      <c r="N23" s="184">
        <f t="shared" si="1"/>
        <v>0</v>
      </c>
      <c r="O23" t="str">
        <f>VLOOKUP(A23,'Потеряшки Точные'!A:A,1,0)</f>
        <v>Баландин Владимир</v>
      </c>
    </row>
    <row r="24" spans="1:15" x14ac:dyDescent="0.25">
      <c r="A24" s="101" t="s">
        <v>94</v>
      </c>
      <c r="B24" s="179">
        <v>20</v>
      </c>
      <c r="C24" s="179">
        <v>19</v>
      </c>
      <c r="D24" s="179">
        <v>12</v>
      </c>
      <c r="E24" s="179">
        <v>16</v>
      </c>
      <c r="F24" s="179">
        <v>13</v>
      </c>
      <c r="G24" s="179">
        <v>6</v>
      </c>
      <c r="H24" s="179">
        <v>17</v>
      </c>
      <c r="I24" s="179">
        <v>24</v>
      </c>
      <c r="J24" s="179">
        <v>22</v>
      </c>
      <c r="K24" s="179">
        <v>12</v>
      </c>
      <c r="L24" s="179">
        <f t="shared" si="0"/>
        <v>161</v>
      </c>
      <c r="M24" s="181"/>
      <c r="N24" s="183">
        <f t="shared" si="1"/>
        <v>0.81313131313131315</v>
      </c>
      <c r="O24" t="str">
        <f>VLOOKUP(A24,'Потеряшки Точные'!A:A,1,0)</f>
        <v>Альберт Аюпов</v>
      </c>
    </row>
    <row r="25" spans="1:15" ht="15.75" thickBot="1" x14ac:dyDescent="0.3">
      <c r="A25" s="103" t="s">
        <v>97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>
        <f t="shared" si="0"/>
        <v>0</v>
      </c>
      <c r="M25" s="182"/>
      <c r="N25" s="184">
        <f t="shared" si="1"/>
        <v>0</v>
      </c>
      <c r="O25" t="str">
        <f>VLOOKUP(A25,'Потеряшки Точные'!A:A,1,0)</f>
        <v>Кузнецов Максим</v>
      </c>
    </row>
  </sheetData>
  <mergeCells count="144">
    <mergeCell ref="G4:G5"/>
    <mergeCell ref="H4:H5"/>
    <mergeCell ref="I4:I5"/>
    <mergeCell ref="J4:J5"/>
    <mergeCell ref="K4:K5"/>
    <mergeCell ref="L4:L5"/>
    <mergeCell ref="A1:A3"/>
    <mergeCell ref="B4:B5"/>
    <mergeCell ref="C4:C5"/>
    <mergeCell ref="D4:D5"/>
    <mergeCell ref="E4:E5"/>
    <mergeCell ref="F4:F5"/>
    <mergeCell ref="M4:M5"/>
    <mergeCell ref="M6:M7"/>
    <mergeCell ref="M8:M9"/>
    <mergeCell ref="M10:M11"/>
    <mergeCell ref="M12:M13"/>
    <mergeCell ref="N4:N5"/>
    <mergeCell ref="N6:N7"/>
    <mergeCell ref="N8:N9"/>
    <mergeCell ref="N10:N11"/>
    <mergeCell ref="N12:N13"/>
    <mergeCell ref="M14:M15"/>
    <mergeCell ref="M16:M17"/>
    <mergeCell ref="M18:M19"/>
    <mergeCell ref="M20:M21"/>
    <mergeCell ref="M22:M23"/>
    <mergeCell ref="M24:M25"/>
    <mergeCell ref="N16:N17"/>
    <mergeCell ref="N18:N19"/>
    <mergeCell ref="N20:N21"/>
    <mergeCell ref="N22:N23"/>
    <mergeCell ref="N24:N25"/>
    <mergeCell ref="N14:N15"/>
    <mergeCell ref="H6:H7"/>
    <mergeCell ref="I6:I7"/>
    <mergeCell ref="J6:J7"/>
    <mergeCell ref="K6:K7"/>
    <mergeCell ref="L6:L7"/>
    <mergeCell ref="B8:B9"/>
    <mergeCell ref="G8:G9"/>
    <mergeCell ref="H8:H9"/>
    <mergeCell ref="I8:I9"/>
    <mergeCell ref="J8:J9"/>
    <mergeCell ref="B6:B7"/>
    <mergeCell ref="C6:C7"/>
    <mergeCell ref="D6:D7"/>
    <mergeCell ref="E6:E7"/>
    <mergeCell ref="F6:F7"/>
    <mergeCell ref="G6:G7"/>
    <mergeCell ref="B22:B23"/>
    <mergeCell ref="B24:B25"/>
    <mergeCell ref="C8:C9"/>
    <mergeCell ref="D8:D9"/>
    <mergeCell ref="E8:E9"/>
    <mergeCell ref="F8:F9"/>
    <mergeCell ref="B10:B11"/>
    <mergeCell ref="B12:B13"/>
    <mergeCell ref="B14:B15"/>
    <mergeCell ref="B16:B17"/>
    <mergeCell ref="B18:B19"/>
    <mergeCell ref="B20:B21"/>
    <mergeCell ref="K8:K9"/>
    <mergeCell ref="L8:L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C22:C23"/>
    <mergeCell ref="D22:D23"/>
    <mergeCell ref="E22:E23"/>
    <mergeCell ref="F22:F23"/>
    <mergeCell ref="G22:G23"/>
    <mergeCell ref="H22:H23"/>
    <mergeCell ref="I22:I23"/>
    <mergeCell ref="J22:J23"/>
    <mergeCell ref="K24:K25"/>
    <mergeCell ref="L24:L25"/>
    <mergeCell ref="K22:K23"/>
    <mergeCell ref="L22:L23"/>
    <mergeCell ref="C24:C25"/>
    <mergeCell ref="D24:D25"/>
    <mergeCell ref="E24:E25"/>
    <mergeCell ref="F24:F25"/>
    <mergeCell ref="G24:G25"/>
    <mergeCell ref="H24:H25"/>
    <mergeCell ref="I24:I25"/>
    <mergeCell ref="J24:J25"/>
  </mergeCells>
  <conditionalFormatting sqref="N1:N4 N56:N1048576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N36" sqref="N36:N37"/>
    </sheetView>
  </sheetViews>
  <sheetFormatPr defaultRowHeight="15" x14ac:dyDescent="0.25"/>
  <cols>
    <col min="1" max="1" width="29.42578125" customWidth="1"/>
    <col min="13" max="13" width="13" customWidth="1"/>
    <col min="14" max="14" width="18.7109375" customWidth="1"/>
  </cols>
  <sheetData>
    <row r="1" spans="1:14" x14ac:dyDescent="0.25">
      <c r="A1" s="185" t="s">
        <v>137</v>
      </c>
    </row>
    <row r="2" spans="1:14" x14ac:dyDescent="0.25">
      <c r="A2" s="185"/>
    </row>
    <row r="3" spans="1:14" ht="15.75" thickBot="1" x14ac:dyDescent="0.3">
      <c r="A3" s="185"/>
      <c r="B3" s="61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36" t="s">
        <v>62</v>
      </c>
      <c r="M3" s="36" t="s">
        <v>63</v>
      </c>
      <c r="N3" s="36" t="s">
        <v>64</v>
      </c>
    </row>
    <row r="4" spans="1:14" x14ac:dyDescent="0.25">
      <c r="A4" s="101" t="s">
        <v>43</v>
      </c>
      <c r="B4" s="179">
        <v>9</v>
      </c>
      <c r="C4" s="179">
        <v>26</v>
      </c>
      <c r="D4" s="179">
        <v>17</v>
      </c>
      <c r="E4" s="179">
        <v>16</v>
      </c>
      <c r="F4" s="179">
        <v>17</v>
      </c>
      <c r="G4" s="179">
        <v>31</v>
      </c>
      <c r="H4" s="179">
        <v>13</v>
      </c>
      <c r="I4" s="179">
        <v>19</v>
      </c>
      <c r="J4" s="179">
        <v>15</v>
      </c>
      <c r="K4" s="179">
        <v>27</v>
      </c>
      <c r="L4" s="179">
        <f>SUM(B4:K4)</f>
        <v>190</v>
      </c>
      <c r="M4" s="181">
        <v>3</v>
      </c>
      <c r="N4" s="183">
        <f>L4/MAX($L$4:$L$25)</f>
        <v>0.75697211155378485</v>
      </c>
    </row>
    <row r="5" spans="1:14" ht="15.75" thickBot="1" x14ac:dyDescent="0.3">
      <c r="A5" s="103" t="s">
        <v>93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>
        <f t="shared" ref="L5:L25" si="0">SUM(B5:K5)</f>
        <v>0</v>
      </c>
      <c r="M5" s="182"/>
      <c r="N5" s="184"/>
    </row>
    <row r="6" spans="1:14" x14ac:dyDescent="0.25">
      <c r="A6" s="101" t="s">
        <v>33</v>
      </c>
      <c r="B6" s="179">
        <v>7</v>
      </c>
      <c r="C6" s="179">
        <v>2</v>
      </c>
      <c r="D6" s="179">
        <v>8</v>
      </c>
      <c r="E6" s="179">
        <v>16</v>
      </c>
      <c r="F6" s="179">
        <v>8</v>
      </c>
      <c r="G6" s="179">
        <v>14</v>
      </c>
      <c r="H6" s="179">
        <v>5</v>
      </c>
      <c r="I6" s="179">
        <v>12</v>
      </c>
      <c r="J6" s="179">
        <v>14</v>
      </c>
      <c r="K6" s="179">
        <v>14</v>
      </c>
      <c r="L6" s="179">
        <f t="shared" si="0"/>
        <v>100</v>
      </c>
      <c r="M6" s="181"/>
      <c r="N6" s="183">
        <f t="shared" ref="N6" si="1">L6/MAX($L$4:$L$25)</f>
        <v>0.39840637450199201</v>
      </c>
    </row>
    <row r="7" spans="1:14" ht="15.75" thickBot="1" x14ac:dyDescent="0.3">
      <c r="A7" s="103" t="s">
        <v>106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>
        <f t="shared" si="0"/>
        <v>0</v>
      </c>
      <c r="M7" s="182"/>
      <c r="N7" s="184"/>
    </row>
    <row r="8" spans="1:14" x14ac:dyDescent="0.25">
      <c r="A8" s="101" t="s">
        <v>35</v>
      </c>
      <c r="B8" s="179">
        <v>14</v>
      </c>
      <c r="C8" s="179">
        <v>15</v>
      </c>
      <c r="D8" s="179">
        <v>15</v>
      </c>
      <c r="E8" s="179">
        <v>17</v>
      </c>
      <c r="F8" s="179">
        <v>25</v>
      </c>
      <c r="G8" s="179">
        <v>13</v>
      </c>
      <c r="H8" s="179">
        <v>12</v>
      </c>
      <c r="I8" s="179">
        <v>24</v>
      </c>
      <c r="J8" s="179">
        <v>18</v>
      </c>
      <c r="K8" s="179">
        <v>28</v>
      </c>
      <c r="L8" s="179">
        <f t="shared" si="0"/>
        <v>181</v>
      </c>
      <c r="M8" s="181"/>
      <c r="N8" s="183">
        <f t="shared" ref="N8" si="2">L8/MAX($L$4:$L$25)</f>
        <v>0.7211155378486056</v>
      </c>
    </row>
    <row r="9" spans="1:14" ht="15.75" thickBot="1" x14ac:dyDescent="0.3">
      <c r="A9" s="103" t="s">
        <v>99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>
        <f t="shared" si="0"/>
        <v>0</v>
      </c>
      <c r="M9" s="182"/>
      <c r="N9" s="184"/>
    </row>
    <row r="10" spans="1:14" x14ac:dyDescent="0.25">
      <c r="A10" s="101" t="s">
        <v>105</v>
      </c>
      <c r="B10" s="179">
        <v>11</v>
      </c>
      <c r="C10" s="179">
        <v>8</v>
      </c>
      <c r="D10" s="179">
        <v>12</v>
      </c>
      <c r="E10" s="179">
        <v>7</v>
      </c>
      <c r="F10" s="179">
        <v>14</v>
      </c>
      <c r="G10" s="179">
        <v>12</v>
      </c>
      <c r="H10" s="179">
        <v>20</v>
      </c>
      <c r="I10" s="179">
        <v>12</v>
      </c>
      <c r="J10" s="179">
        <v>16</v>
      </c>
      <c r="K10" s="179">
        <v>9</v>
      </c>
      <c r="L10" s="179">
        <f t="shared" si="0"/>
        <v>121</v>
      </c>
      <c r="M10" s="181"/>
      <c r="N10" s="183">
        <f t="shared" ref="N10" si="3">L10/MAX($L$4:$L$25)</f>
        <v>0.48207171314741037</v>
      </c>
    </row>
    <row r="11" spans="1:14" ht="15.75" thickBot="1" x14ac:dyDescent="0.3">
      <c r="A11" s="103" t="s">
        <v>111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>
        <f t="shared" si="0"/>
        <v>0</v>
      </c>
      <c r="M11" s="182"/>
      <c r="N11" s="184"/>
    </row>
    <row r="12" spans="1:14" x14ac:dyDescent="0.25">
      <c r="A12" s="101" t="s">
        <v>90</v>
      </c>
      <c r="B12" s="186">
        <v>14</v>
      </c>
      <c r="C12" s="186">
        <v>22</v>
      </c>
      <c r="D12" s="186">
        <v>25</v>
      </c>
      <c r="E12" s="186">
        <v>12</v>
      </c>
      <c r="F12" s="186">
        <v>19</v>
      </c>
      <c r="G12" s="186">
        <v>11</v>
      </c>
      <c r="H12" s="186">
        <v>12</v>
      </c>
      <c r="I12" s="186">
        <v>17</v>
      </c>
      <c r="J12" s="186">
        <v>11</v>
      </c>
      <c r="K12" s="186">
        <v>12</v>
      </c>
      <c r="L12" s="186">
        <f>SUM(B12:K12)</f>
        <v>155</v>
      </c>
      <c r="M12" s="181"/>
      <c r="N12" s="183">
        <f t="shared" ref="N12" si="4">L12/MAX($L$4:$L$25)</f>
        <v>0.61752988047808766</v>
      </c>
    </row>
    <row r="13" spans="1:14" ht="15.75" thickBot="1" x14ac:dyDescent="0.3">
      <c r="A13" s="103" t="s">
        <v>45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2"/>
      <c r="N13" s="184"/>
    </row>
    <row r="14" spans="1:14" x14ac:dyDescent="0.25">
      <c r="A14" s="101" t="s">
        <v>100</v>
      </c>
      <c r="B14" s="179">
        <v>27</v>
      </c>
      <c r="C14" s="179">
        <v>17</v>
      </c>
      <c r="D14" s="179">
        <v>28</v>
      </c>
      <c r="E14" s="179">
        <v>13</v>
      </c>
      <c r="F14" s="179">
        <v>28</v>
      </c>
      <c r="G14" s="179">
        <v>17</v>
      </c>
      <c r="H14" s="179">
        <v>27</v>
      </c>
      <c r="I14" s="179">
        <v>10</v>
      </c>
      <c r="J14" s="179">
        <v>26</v>
      </c>
      <c r="K14" s="179">
        <v>15</v>
      </c>
      <c r="L14" s="179">
        <f t="shared" si="0"/>
        <v>208</v>
      </c>
      <c r="M14" s="181">
        <v>2</v>
      </c>
      <c r="N14" s="183">
        <f t="shared" ref="N14" si="5">L14/MAX($L$4:$L$25)</f>
        <v>0.82868525896414347</v>
      </c>
    </row>
    <row r="15" spans="1:14" ht="15.75" thickBot="1" x14ac:dyDescent="0.3">
      <c r="A15" s="103" t="s">
        <v>46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>
        <f t="shared" si="0"/>
        <v>0</v>
      </c>
      <c r="M15" s="182"/>
      <c r="N15" s="184"/>
    </row>
    <row r="16" spans="1:14" x14ac:dyDescent="0.25">
      <c r="A16" s="101" t="s">
        <v>95</v>
      </c>
      <c r="B16" s="179">
        <v>13</v>
      </c>
      <c r="C16" s="179">
        <v>13</v>
      </c>
      <c r="D16" s="179">
        <v>21</v>
      </c>
      <c r="E16" s="179">
        <v>12</v>
      </c>
      <c r="F16" s="179">
        <v>13</v>
      </c>
      <c r="G16" s="179">
        <v>16</v>
      </c>
      <c r="H16" s="179">
        <v>15</v>
      </c>
      <c r="I16" s="179">
        <v>21</v>
      </c>
      <c r="J16" s="179">
        <v>12</v>
      </c>
      <c r="K16" s="179">
        <v>17</v>
      </c>
      <c r="L16" s="179">
        <f t="shared" si="0"/>
        <v>153</v>
      </c>
      <c r="M16" s="181"/>
      <c r="N16" s="183">
        <f t="shared" ref="N16" si="6">L16/MAX($L$4:$L$25)</f>
        <v>0.60956175298804782</v>
      </c>
    </row>
    <row r="17" spans="1:14" ht="15.75" thickBot="1" x14ac:dyDescent="0.3">
      <c r="A17" s="103" t="s">
        <v>34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>
        <f t="shared" si="0"/>
        <v>0</v>
      </c>
      <c r="M17" s="182"/>
      <c r="N17" s="184"/>
    </row>
    <row r="18" spans="1:14" x14ac:dyDescent="0.25">
      <c r="A18" s="101" t="s">
        <v>91</v>
      </c>
      <c r="B18" s="179">
        <v>7</v>
      </c>
      <c r="C18" s="179">
        <v>17</v>
      </c>
      <c r="D18" s="179">
        <v>13</v>
      </c>
      <c r="E18" s="179">
        <v>6</v>
      </c>
      <c r="F18" s="179">
        <v>4</v>
      </c>
      <c r="G18" s="179">
        <v>12</v>
      </c>
      <c r="H18" s="179">
        <v>9</v>
      </c>
      <c r="I18" s="179">
        <v>14</v>
      </c>
      <c r="J18" s="179">
        <v>24</v>
      </c>
      <c r="K18" s="179">
        <v>12</v>
      </c>
      <c r="L18" s="179">
        <f t="shared" si="0"/>
        <v>118</v>
      </c>
      <c r="M18" s="181"/>
      <c r="N18" s="183">
        <f t="shared" ref="N18" si="7">L18/MAX($L$4:$L$25)</f>
        <v>0.47011952191235062</v>
      </c>
    </row>
    <row r="19" spans="1:14" ht="15.75" thickBot="1" x14ac:dyDescent="0.3">
      <c r="A19" s="103" t="s">
        <v>110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>
        <f t="shared" si="0"/>
        <v>0</v>
      </c>
      <c r="M19" s="182"/>
      <c r="N19" s="184"/>
    </row>
    <row r="20" spans="1:14" x14ac:dyDescent="0.25">
      <c r="A20" s="101" t="s">
        <v>112</v>
      </c>
      <c r="B20" s="179">
        <v>11</v>
      </c>
      <c r="C20" s="179">
        <v>13</v>
      </c>
      <c r="D20" s="179">
        <v>5</v>
      </c>
      <c r="E20" s="179">
        <v>12</v>
      </c>
      <c r="F20" s="179">
        <v>15</v>
      </c>
      <c r="G20" s="179">
        <v>14</v>
      </c>
      <c r="H20" s="179">
        <v>12</v>
      </c>
      <c r="I20" s="179">
        <v>10</v>
      </c>
      <c r="J20" s="179">
        <v>12</v>
      </c>
      <c r="K20" s="179">
        <v>13</v>
      </c>
      <c r="L20" s="179">
        <f t="shared" si="0"/>
        <v>117</v>
      </c>
      <c r="M20" s="181"/>
      <c r="N20" s="183">
        <f t="shared" ref="N20" si="8">L20/MAX($L$4:$L$25)</f>
        <v>0.46613545816733065</v>
      </c>
    </row>
    <row r="21" spans="1:14" ht="15.75" thickBot="1" x14ac:dyDescent="0.3">
      <c r="A21" s="103" t="s">
        <v>36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>
        <f t="shared" si="0"/>
        <v>0</v>
      </c>
      <c r="M21" s="182"/>
      <c r="N21" s="184"/>
    </row>
    <row r="22" spans="1:14" x14ac:dyDescent="0.25">
      <c r="A22" s="101" t="s">
        <v>109</v>
      </c>
      <c r="B22" s="179">
        <v>21</v>
      </c>
      <c r="C22" s="179">
        <v>21</v>
      </c>
      <c r="D22" s="179">
        <v>27</v>
      </c>
      <c r="E22" s="179">
        <v>22</v>
      </c>
      <c r="F22" s="179">
        <v>23</v>
      </c>
      <c r="G22" s="179">
        <v>28</v>
      </c>
      <c r="H22" s="179">
        <v>26</v>
      </c>
      <c r="I22" s="179">
        <v>28</v>
      </c>
      <c r="J22" s="179">
        <v>23</v>
      </c>
      <c r="K22" s="179">
        <v>32</v>
      </c>
      <c r="L22" s="179">
        <f t="shared" si="0"/>
        <v>251</v>
      </c>
      <c r="M22" s="181">
        <v>1</v>
      </c>
      <c r="N22" s="183">
        <f t="shared" ref="N22" si="9">L22/MAX($L$4:$L$25)</f>
        <v>1</v>
      </c>
    </row>
    <row r="23" spans="1:14" ht="15.75" thickBot="1" x14ac:dyDescent="0.3">
      <c r="A23" s="103" t="s">
        <v>98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>
        <f t="shared" si="0"/>
        <v>0</v>
      </c>
      <c r="M23" s="182"/>
      <c r="N23" s="184"/>
    </row>
    <row r="24" spans="1:14" x14ac:dyDescent="0.25">
      <c r="A24" s="101" t="s">
        <v>108</v>
      </c>
      <c r="B24" s="179">
        <v>6</v>
      </c>
      <c r="C24" s="179">
        <v>6</v>
      </c>
      <c r="D24" s="179">
        <v>22</v>
      </c>
      <c r="E24" s="179">
        <v>18</v>
      </c>
      <c r="F24" s="179">
        <v>16</v>
      </c>
      <c r="G24" s="179">
        <v>19</v>
      </c>
      <c r="H24" s="179">
        <v>16</v>
      </c>
      <c r="I24" s="179">
        <v>19</v>
      </c>
      <c r="J24" s="179">
        <v>16</v>
      </c>
      <c r="K24" s="179">
        <v>20</v>
      </c>
      <c r="L24" s="179">
        <f t="shared" si="0"/>
        <v>158</v>
      </c>
      <c r="M24" s="181"/>
      <c r="N24" s="183">
        <f t="shared" ref="N24" si="10">L24/MAX($L$4:$L$25)</f>
        <v>0.62948207171314741</v>
      </c>
    </row>
    <row r="25" spans="1:14" ht="15.75" thickBot="1" x14ac:dyDescent="0.3">
      <c r="A25" s="103" t="s">
        <v>103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>
        <f t="shared" si="0"/>
        <v>0</v>
      </c>
      <c r="M25" s="182"/>
      <c r="N25" s="184"/>
    </row>
  </sheetData>
  <mergeCells count="144">
    <mergeCell ref="A1:A3"/>
    <mergeCell ref="B4:B5"/>
    <mergeCell ref="C4:C5"/>
    <mergeCell ref="D4:D5"/>
    <mergeCell ref="E4:E5"/>
    <mergeCell ref="L4:L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F4:F5"/>
    <mergeCell ref="G4:G5"/>
    <mergeCell ref="H4:H5"/>
    <mergeCell ref="I4:I5"/>
    <mergeCell ref="J4:J5"/>
    <mergeCell ref="K4:K5"/>
    <mergeCell ref="K6:K7"/>
    <mergeCell ref="L6:L7"/>
    <mergeCell ref="B8:B9"/>
    <mergeCell ref="C8:C9"/>
    <mergeCell ref="D8:D9"/>
    <mergeCell ref="E8:E9"/>
    <mergeCell ref="F8:F9"/>
    <mergeCell ref="G8:G9"/>
    <mergeCell ref="H8:H9"/>
    <mergeCell ref="I8:I9"/>
    <mergeCell ref="K10:K11"/>
    <mergeCell ref="L10:L11"/>
    <mergeCell ref="J8:J9"/>
    <mergeCell ref="K8:K9"/>
    <mergeCell ref="L8:L9"/>
    <mergeCell ref="B10:B11"/>
    <mergeCell ref="C10:C11"/>
    <mergeCell ref="D10:D11"/>
    <mergeCell ref="E10:E11"/>
    <mergeCell ref="F10:F11"/>
    <mergeCell ref="G10:G11"/>
    <mergeCell ref="H10:H11"/>
    <mergeCell ref="N4:N5"/>
    <mergeCell ref="N6:N7"/>
    <mergeCell ref="N8:N9"/>
    <mergeCell ref="N10:N11"/>
    <mergeCell ref="N12:N13"/>
    <mergeCell ref="G12:G13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B12:B13"/>
    <mergeCell ref="C12:C13"/>
    <mergeCell ref="D12:D13"/>
    <mergeCell ref="E12:E13"/>
    <mergeCell ref="F12:F13"/>
    <mergeCell ref="I10:I11"/>
    <mergeCell ref="J10:J11"/>
    <mergeCell ref="N14:N15"/>
    <mergeCell ref="N16:N17"/>
    <mergeCell ref="N18:N19"/>
    <mergeCell ref="N20:N21"/>
    <mergeCell ref="N22:N23"/>
    <mergeCell ref="N24:N25"/>
    <mergeCell ref="H14:H15"/>
    <mergeCell ref="I14:I15"/>
    <mergeCell ref="J14:J15"/>
    <mergeCell ref="K14:K15"/>
    <mergeCell ref="L14:L15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G16:G17"/>
    <mergeCell ref="D22:D23"/>
    <mergeCell ref="E22:E23"/>
    <mergeCell ref="F22:F23"/>
    <mergeCell ref="B20:B21"/>
    <mergeCell ref="C20:C21"/>
    <mergeCell ref="D20:D21"/>
    <mergeCell ref="E20:E21"/>
    <mergeCell ref="F20:F21"/>
    <mergeCell ref="G20:G21"/>
    <mergeCell ref="M4:M5"/>
    <mergeCell ref="M6:M7"/>
    <mergeCell ref="M8:M9"/>
    <mergeCell ref="M10:M11"/>
    <mergeCell ref="M12:M13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J22:J23"/>
    <mergeCell ref="K22:K23"/>
    <mergeCell ref="L22:L23"/>
    <mergeCell ref="H20:H21"/>
    <mergeCell ref="I20:I21"/>
    <mergeCell ref="J20:J21"/>
    <mergeCell ref="K20:K21"/>
    <mergeCell ref="L20:L21"/>
    <mergeCell ref="B22:B23"/>
    <mergeCell ref="C22:C23"/>
    <mergeCell ref="M14:M15"/>
    <mergeCell ref="M16:M17"/>
    <mergeCell ref="M18:M19"/>
    <mergeCell ref="M20:M21"/>
    <mergeCell ref="M22:M23"/>
    <mergeCell ref="M24:M25"/>
    <mergeCell ref="H24:H25"/>
    <mergeCell ref="I24:I25"/>
    <mergeCell ref="J24:J25"/>
    <mergeCell ref="K24:K25"/>
    <mergeCell ref="L24:L25"/>
  </mergeCells>
  <conditionalFormatting sqref="N1:N4 N6 N8 N10 N12 N14 N16 N18 N20 N22 N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1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110" zoomScaleNormal="100" zoomScaleSheetLayoutView="110" workbookViewId="0">
      <selection activeCell="A14" sqref="A14"/>
    </sheetView>
  </sheetViews>
  <sheetFormatPr defaultRowHeight="15" x14ac:dyDescent="0.25"/>
  <cols>
    <col min="1" max="1" width="27.28515625" customWidth="1"/>
    <col min="2" max="2" width="10.7109375" customWidth="1"/>
    <col min="14" max="14" width="16.7109375" customWidth="1"/>
  </cols>
  <sheetData>
    <row r="1" spans="1:14" ht="14.45" customHeight="1" x14ac:dyDescent="0.25">
      <c r="A1" s="185" t="s">
        <v>139</v>
      </c>
    </row>
    <row r="2" spans="1:14" ht="14.45" customHeight="1" x14ac:dyDescent="0.25">
      <c r="A2" s="185"/>
    </row>
    <row r="3" spans="1:14" ht="14.45" customHeight="1" thickBot="1" x14ac:dyDescent="0.3">
      <c r="A3" s="185"/>
      <c r="B3" s="92">
        <v>1</v>
      </c>
      <c r="C3" s="91">
        <v>2</v>
      </c>
      <c r="D3" s="91">
        <v>3</v>
      </c>
      <c r="E3" s="91">
        <v>4</v>
      </c>
      <c r="F3" s="91">
        <v>5</v>
      </c>
      <c r="G3" s="91">
        <v>6</v>
      </c>
      <c r="H3" s="91">
        <v>7</v>
      </c>
      <c r="I3" s="91">
        <v>8</v>
      </c>
      <c r="J3" s="91">
        <v>9</v>
      </c>
      <c r="K3" s="91">
        <v>10</v>
      </c>
      <c r="L3" s="43" t="s">
        <v>62</v>
      </c>
      <c r="M3" s="43" t="s">
        <v>63</v>
      </c>
      <c r="N3" s="43" t="s">
        <v>64</v>
      </c>
    </row>
    <row r="4" spans="1:14" x14ac:dyDescent="0.25">
      <c r="A4" s="101" t="s">
        <v>47</v>
      </c>
      <c r="B4" s="179">
        <v>28</v>
      </c>
      <c r="C4" s="179">
        <v>26</v>
      </c>
      <c r="D4" s="179">
        <v>25</v>
      </c>
      <c r="E4" s="179">
        <v>25</v>
      </c>
      <c r="F4" s="179">
        <v>21</v>
      </c>
      <c r="G4" s="179">
        <v>22</v>
      </c>
      <c r="H4" s="179">
        <v>23</v>
      </c>
      <c r="I4" s="179">
        <v>17</v>
      </c>
      <c r="J4" s="179">
        <v>15</v>
      </c>
      <c r="K4" s="179">
        <v>15</v>
      </c>
      <c r="L4" s="179">
        <f>SUM(B4:K4)</f>
        <v>217</v>
      </c>
      <c r="M4" s="188">
        <v>3</v>
      </c>
      <c r="N4" s="190">
        <f>L4/MAX($L$4:$L$25)</f>
        <v>0.91561181434599159</v>
      </c>
    </row>
    <row r="5" spans="1:14" ht="15.75" thickBot="1" x14ac:dyDescent="0.3">
      <c r="A5" s="103" t="s">
        <v>56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>
        <f t="shared" ref="L5:L25" si="0">SUM(B5:K5)</f>
        <v>0</v>
      </c>
      <c r="M5" s="189"/>
      <c r="N5" s="191"/>
    </row>
    <row r="6" spans="1:14" x14ac:dyDescent="0.25">
      <c r="A6" s="101" t="s">
        <v>44</v>
      </c>
      <c r="B6" s="186">
        <v>20</v>
      </c>
      <c r="C6" s="186">
        <v>19</v>
      </c>
      <c r="D6" s="186">
        <v>16</v>
      </c>
      <c r="E6" s="186">
        <v>16</v>
      </c>
      <c r="F6" s="186">
        <v>15</v>
      </c>
      <c r="G6" s="186">
        <v>10</v>
      </c>
      <c r="H6" s="186">
        <v>9</v>
      </c>
      <c r="I6" s="186">
        <v>7</v>
      </c>
      <c r="J6" s="186">
        <v>8</v>
      </c>
      <c r="K6" s="186">
        <v>10</v>
      </c>
      <c r="L6" s="186">
        <f>SUM(B6:K6)</f>
        <v>130</v>
      </c>
      <c r="M6" s="188"/>
      <c r="N6" s="190">
        <f t="shared" ref="N6" si="1">L6/MAX($L$4:$L$26)</f>
        <v>0.54852320675105481</v>
      </c>
    </row>
    <row r="7" spans="1:14" ht="15.75" thickBot="1" x14ac:dyDescent="0.3">
      <c r="A7" s="103" t="s">
        <v>102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9"/>
      <c r="N7" s="191"/>
    </row>
    <row r="8" spans="1:14" x14ac:dyDescent="0.25">
      <c r="A8" s="101" t="s">
        <v>50</v>
      </c>
      <c r="B8" s="179">
        <v>26</v>
      </c>
      <c r="C8" s="179">
        <v>25</v>
      </c>
      <c r="D8" s="179">
        <v>24</v>
      </c>
      <c r="E8" s="179">
        <v>28</v>
      </c>
      <c r="F8" s="179">
        <v>28</v>
      </c>
      <c r="G8" s="179">
        <v>28</v>
      </c>
      <c r="H8" s="179">
        <v>22</v>
      </c>
      <c r="I8" s="179">
        <v>19</v>
      </c>
      <c r="J8" s="179">
        <v>19</v>
      </c>
      <c r="K8" s="179">
        <v>18</v>
      </c>
      <c r="L8" s="179">
        <f t="shared" si="0"/>
        <v>237</v>
      </c>
      <c r="M8" s="188">
        <v>1</v>
      </c>
      <c r="N8" s="190">
        <f t="shared" ref="N8" si="2">L8/MAX($L$4:$L$26)</f>
        <v>1</v>
      </c>
    </row>
    <row r="9" spans="1:14" ht="15.75" thickBot="1" x14ac:dyDescent="0.3">
      <c r="A9" s="103" t="s">
        <v>94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>
        <f t="shared" si="0"/>
        <v>0</v>
      </c>
      <c r="M9" s="189"/>
      <c r="N9" s="191"/>
    </row>
    <row r="10" spans="1:14" x14ac:dyDescent="0.25">
      <c r="A10" s="101" t="s">
        <v>53</v>
      </c>
      <c r="B10" s="186">
        <v>17</v>
      </c>
      <c r="C10" s="186">
        <v>17</v>
      </c>
      <c r="D10" s="186">
        <v>13</v>
      </c>
      <c r="E10" s="186">
        <v>14</v>
      </c>
      <c r="F10" s="186">
        <v>14</v>
      </c>
      <c r="G10" s="186">
        <v>14</v>
      </c>
      <c r="H10" s="186">
        <v>14</v>
      </c>
      <c r="I10" s="186">
        <v>13</v>
      </c>
      <c r="J10" s="186">
        <v>12</v>
      </c>
      <c r="K10" s="186">
        <v>15</v>
      </c>
      <c r="L10" s="186">
        <f>SUM(B10:K10)</f>
        <v>143</v>
      </c>
      <c r="M10" s="188"/>
      <c r="N10" s="190">
        <f t="shared" ref="N10" si="3">L10/MAX($L$4:$L$26)</f>
        <v>0.6033755274261603</v>
      </c>
    </row>
    <row r="11" spans="1:14" ht="15.75" thickBot="1" x14ac:dyDescent="0.3">
      <c r="A11" s="103" t="s">
        <v>58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9"/>
      <c r="N11" s="191"/>
    </row>
    <row r="12" spans="1:14" x14ac:dyDescent="0.25">
      <c r="A12" s="101" t="s">
        <v>101</v>
      </c>
      <c r="B12" s="179">
        <v>15</v>
      </c>
      <c r="C12" s="179">
        <v>16</v>
      </c>
      <c r="D12" s="179">
        <v>12</v>
      </c>
      <c r="E12" s="179">
        <v>13</v>
      </c>
      <c r="F12" s="179">
        <v>12</v>
      </c>
      <c r="G12" s="179">
        <v>5</v>
      </c>
      <c r="H12" s="179">
        <v>5</v>
      </c>
      <c r="I12" s="179">
        <v>4</v>
      </c>
      <c r="J12" s="179">
        <v>4</v>
      </c>
      <c r="K12" s="179">
        <v>4</v>
      </c>
      <c r="L12" s="179">
        <f t="shared" si="0"/>
        <v>90</v>
      </c>
      <c r="M12" s="188"/>
      <c r="N12" s="190">
        <f t="shared" ref="N12" si="4">L12/MAX($L$4:$L$26)</f>
        <v>0.379746835443038</v>
      </c>
    </row>
    <row r="13" spans="1:14" ht="15.75" thickBot="1" x14ac:dyDescent="0.3">
      <c r="A13" s="103" t="s">
        <v>51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>
        <f t="shared" si="0"/>
        <v>0</v>
      </c>
      <c r="M13" s="189"/>
      <c r="N13" s="191"/>
    </row>
    <row r="14" spans="1:14" x14ac:dyDescent="0.25">
      <c r="A14" s="101" t="s">
        <v>57</v>
      </c>
      <c r="B14" s="179">
        <v>13</v>
      </c>
      <c r="C14" s="179">
        <v>10</v>
      </c>
      <c r="D14" s="179">
        <v>4</v>
      </c>
      <c r="E14" s="179">
        <v>4</v>
      </c>
      <c r="F14" s="179">
        <v>3</v>
      </c>
      <c r="G14" s="179">
        <v>5</v>
      </c>
      <c r="H14" s="179">
        <v>0</v>
      </c>
      <c r="I14" s="179">
        <v>0</v>
      </c>
      <c r="J14" s="179">
        <v>0</v>
      </c>
      <c r="K14" s="179">
        <v>0</v>
      </c>
      <c r="L14" s="179">
        <f t="shared" si="0"/>
        <v>39</v>
      </c>
      <c r="M14" s="188"/>
      <c r="N14" s="190">
        <f t="shared" ref="N14" si="5">L14/MAX($L$4:$L$26)</f>
        <v>0.16455696202531644</v>
      </c>
    </row>
    <row r="15" spans="1:14" ht="15.75" thickBot="1" x14ac:dyDescent="0.3">
      <c r="A15" s="103" t="s">
        <v>48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>
        <f t="shared" si="0"/>
        <v>0</v>
      </c>
      <c r="M15" s="189"/>
      <c r="N15" s="191"/>
    </row>
    <row r="16" spans="1:14" x14ac:dyDescent="0.25">
      <c r="A16" s="101" t="s">
        <v>65</v>
      </c>
      <c r="B16" s="179">
        <v>10</v>
      </c>
      <c r="C16" s="179">
        <v>5</v>
      </c>
      <c r="D16" s="179">
        <v>4</v>
      </c>
      <c r="E16" s="179">
        <v>5</v>
      </c>
      <c r="F16" s="179">
        <v>5</v>
      </c>
      <c r="G16" s="179">
        <v>4</v>
      </c>
      <c r="H16" s="179">
        <v>4</v>
      </c>
      <c r="I16" s="179">
        <v>5</v>
      </c>
      <c r="J16" s="179">
        <v>5</v>
      </c>
      <c r="K16" s="179">
        <v>5</v>
      </c>
      <c r="L16" s="179">
        <f t="shared" si="0"/>
        <v>52</v>
      </c>
      <c r="M16" s="188"/>
      <c r="N16" s="190">
        <f t="shared" ref="N16" si="6">L16/MAX($L$4:$L$26)</f>
        <v>0.21940928270042195</v>
      </c>
    </row>
    <row r="17" spans="1:14" ht="15.75" thickBot="1" x14ac:dyDescent="0.3">
      <c r="A17" s="103" t="s">
        <v>96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>
        <f t="shared" si="0"/>
        <v>0</v>
      </c>
      <c r="M17" s="189"/>
      <c r="N17" s="191"/>
    </row>
    <row r="18" spans="1:14" x14ac:dyDescent="0.25">
      <c r="A18" s="101" t="s">
        <v>54</v>
      </c>
      <c r="B18" s="179">
        <v>19</v>
      </c>
      <c r="C18" s="179">
        <v>9</v>
      </c>
      <c r="D18" s="179">
        <v>5</v>
      </c>
      <c r="E18" s="179">
        <v>5</v>
      </c>
      <c r="F18" s="179">
        <v>3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f t="shared" si="0"/>
        <v>41</v>
      </c>
      <c r="M18" s="188"/>
      <c r="N18" s="190">
        <f t="shared" ref="N18" si="7">L18/MAX($L$4:$L$26)</f>
        <v>0.1729957805907173</v>
      </c>
    </row>
    <row r="19" spans="1:14" ht="15.75" thickBot="1" x14ac:dyDescent="0.3">
      <c r="A19" s="103" t="s">
        <v>55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>
        <f t="shared" si="0"/>
        <v>0</v>
      </c>
      <c r="M19" s="189"/>
      <c r="N19" s="191"/>
    </row>
    <row r="20" spans="1:14" x14ac:dyDescent="0.25">
      <c r="A20" s="101" t="s">
        <v>52</v>
      </c>
      <c r="B20" s="179">
        <v>20</v>
      </c>
      <c r="C20" s="179">
        <v>18</v>
      </c>
      <c r="D20" s="179">
        <v>19</v>
      </c>
      <c r="E20" s="179">
        <v>13</v>
      </c>
      <c r="F20" s="179">
        <v>13</v>
      </c>
      <c r="G20" s="179">
        <v>14</v>
      </c>
      <c r="H20" s="179">
        <v>9</v>
      </c>
      <c r="I20" s="179">
        <v>3</v>
      </c>
      <c r="J20" s="179">
        <v>3</v>
      </c>
      <c r="K20" s="179">
        <v>4</v>
      </c>
      <c r="L20" s="179">
        <f t="shared" si="0"/>
        <v>116</v>
      </c>
      <c r="M20" s="188"/>
      <c r="N20" s="190">
        <f t="shared" ref="N20" si="8">L20/MAX($L$4:$L$26)</f>
        <v>0.48945147679324896</v>
      </c>
    </row>
    <row r="21" spans="1:14" ht="15.75" thickBot="1" x14ac:dyDescent="0.3">
      <c r="A21" s="103" t="s">
        <v>42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>
        <f t="shared" si="0"/>
        <v>0</v>
      </c>
      <c r="M21" s="189"/>
      <c r="N21" s="191"/>
    </row>
    <row r="22" spans="1:14" x14ac:dyDescent="0.25">
      <c r="A22" s="101" t="s">
        <v>92</v>
      </c>
      <c r="B22" s="179">
        <v>22</v>
      </c>
      <c r="C22" s="179">
        <v>25</v>
      </c>
      <c r="D22" s="179">
        <v>23</v>
      </c>
      <c r="E22" s="179">
        <v>22</v>
      </c>
      <c r="F22" s="179">
        <v>22</v>
      </c>
      <c r="G22" s="179">
        <v>22</v>
      </c>
      <c r="H22" s="179">
        <v>24</v>
      </c>
      <c r="I22" s="179">
        <v>25</v>
      </c>
      <c r="J22" s="179">
        <v>20</v>
      </c>
      <c r="K22" s="179">
        <v>17</v>
      </c>
      <c r="L22" s="179">
        <f t="shared" si="0"/>
        <v>222</v>
      </c>
      <c r="M22" s="188">
        <v>2</v>
      </c>
      <c r="N22" s="190">
        <f t="shared" ref="N22" si="9">L22/MAX($L$4:$L$26)</f>
        <v>0.93670886075949367</v>
      </c>
    </row>
    <row r="23" spans="1:14" ht="15.75" thickBot="1" x14ac:dyDescent="0.3">
      <c r="A23" s="103" t="s">
        <v>59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>
        <f t="shared" si="0"/>
        <v>0</v>
      </c>
      <c r="M23" s="189"/>
      <c r="N23" s="191"/>
    </row>
    <row r="24" spans="1:14" x14ac:dyDescent="0.25">
      <c r="A24" s="101" t="s">
        <v>97</v>
      </c>
      <c r="B24" s="179">
        <v>20</v>
      </c>
      <c r="C24" s="179">
        <v>22</v>
      </c>
      <c r="D24" s="179">
        <v>21</v>
      </c>
      <c r="E24" s="179">
        <v>19</v>
      </c>
      <c r="F24" s="179">
        <v>20</v>
      </c>
      <c r="G24" s="179">
        <v>8</v>
      </c>
      <c r="H24" s="179">
        <v>5</v>
      </c>
      <c r="I24" s="179">
        <v>5</v>
      </c>
      <c r="J24" s="179">
        <v>4</v>
      </c>
      <c r="K24" s="179">
        <v>5</v>
      </c>
      <c r="L24" s="179">
        <f t="shared" si="0"/>
        <v>129</v>
      </c>
      <c r="M24" s="188"/>
      <c r="N24" s="190">
        <f t="shared" ref="N24" si="10">L24/MAX($L$4:$L$26)</f>
        <v>0.54430379746835444</v>
      </c>
    </row>
    <row r="25" spans="1:14" ht="15.75" thickBot="1" x14ac:dyDescent="0.3">
      <c r="A25" s="103" t="s">
        <v>38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>
        <f t="shared" si="0"/>
        <v>0</v>
      </c>
      <c r="M25" s="189"/>
      <c r="N25" s="191"/>
    </row>
    <row r="26" spans="1:14" ht="15.75" thickBot="1" x14ac:dyDescent="0.3">
      <c r="A26" s="96"/>
      <c r="B26" s="4"/>
      <c r="C26" s="4"/>
      <c r="D26" s="4"/>
      <c r="E26" s="4"/>
      <c r="F26" s="4"/>
      <c r="G26" s="4"/>
      <c r="H26" s="4"/>
      <c r="I26" s="4"/>
      <c r="J26" s="4"/>
      <c r="K26" s="4"/>
      <c r="L26" s="93"/>
      <c r="M26" s="94"/>
      <c r="N26" s="97"/>
    </row>
  </sheetData>
  <mergeCells count="144">
    <mergeCell ref="G4:G5"/>
    <mergeCell ref="H4:H5"/>
    <mergeCell ref="I4:I5"/>
    <mergeCell ref="J4:J5"/>
    <mergeCell ref="K4:K5"/>
    <mergeCell ref="L4:L5"/>
    <mergeCell ref="A1:A3"/>
    <mergeCell ref="B4:B5"/>
    <mergeCell ref="C4:C5"/>
    <mergeCell ref="D4:D5"/>
    <mergeCell ref="E4:E5"/>
    <mergeCell ref="F4:F5"/>
    <mergeCell ref="N20:N21"/>
    <mergeCell ref="N22:N23"/>
    <mergeCell ref="N24:N25"/>
    <mergeCell ref="M4:M5"/>
    <mergeCell ref="N4:N5"/>
    <mergeCell ref="N6:N7"/>
    <mergeCell ref="N8:N9"/>
    <mergeCell ref="N10:N11"/>
    <mergeCell ref="N12:N13"/>
    <mergeCell ref="M8:M9"/>
    <mergeCell ref="M10:M11"/>
    <mergeCell ref="M12:M13"/>
    <mergeCell ref="B6:B7"/>
    <mergeCell ref="C6:C7"/>
    <mergeCell ref="D6:D7"/>
    <mergeCell ref="E6:E7"/>
    <mergeCell ref="F6:F7"/>
    <mergeCell ref="G6:G7"/>
    <mergeCell ref="N14:N15"/>
    <mergeCell ref="N16:N17"/>
    <mergeCell ref="N18:N19"/>
    <mergeCell ref="M14:M15"/>
    <mergeCell ref="M16:M17"/>
    <mergeCell ref="M18:M19"/>
    <mergeCell ref="M20:M21"/>
    <mergeCell ref="M22:M23"/>
    <mergeCell ref="M24:M25"/>
    <mergeCell ref="H6:H7"/>
    <mergeCell ref="I6:I7"/>
    <mergeCell ref="J6:J7"/>
    <mergeCell ref="K6:K7"/>
    <mergeCell ref="L6:L7"/>
    <mergeCell ref="M6:M7"/>
    <mergeCell ref="G8:G9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B12:B13"/>
    <mergeCell ref="C12:C13"/>
    <mergeCell ref="D12:D13"/>
    <mergeCell ref="E12:E13"/>
    <mergeCell ref="F12:F13"/>
    <mergeCell ref="B10:B11"/>
    <mergeCell ref="C10:C11"/>
    <mergeCell ref="D10:D11"/>
    <mergeCell ref="E10:E11"/>
    <mergeCell ref="F10:F11"/>
    <mergeCell ref="G12:G13"/>
    <mergeCell ref="H12:H13"/>
    <mergeCell ref="I12:I13"/>
    <mergeCell ref="J12:J13"/>
    <mergeCell ref="K12:K13"/>
    <mergeCell ref="L12:L13"/>
    <mergeCell ref="H10:H11"/>
    <mergeCell ref="I10:I11"/>
    <mergeCell ref="J10:J11"/>
    <mergeCell ref="K10:K11"/>
    <mergeCell ref="L10:L11"/>
    <mergeCell ref="G10:G11"/>
    <mergeCell ref="H14:H15"/>
    <mergeCell ref="I14:I15"/>
    <mergeCell ref="J14:J15"/>
    <mergeCell ref="K14:K15"/>
    <mergeCell ref="L14:L15"/>
    <mergeCell ref="B22:B23"/>
    <mergeCell ref="C22:C23"/>
    <mergeCell ref="D22:D23"/>
    <mergeCell ref="E22:E23"/>
    <mergeCell ref="F22:F23"/>
    <mergeCell ref="B14:B15"/>
    <mergeCell ref="C14:C15"/>
    <mergeCell ref="D14:D15"/>
    <mergeCell ref="E14:E15"/>
    <mergeCell ref="F14:F15"/>
    <mergeCell ref="G14:G15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G16:G17"/>
    <mergeCell ref="B24:B25"/>
    <mergeCell ref="C24:C25"/>
    <mergeCell ref="D24:D25"/>
    <mergeCell ref="E24:E25"/>
    <mergeCell ref="F24:F25"/>
    <mergeCell ref="B20:B21"/>
    <mergeCell ref="C20:C21"/>
    <mergeCell ref="D20:D21"/>
    <mergeCell ref="E20:E21"/>
    <mergeCell ref="F20:F21"/>
    <mergeCell ref="G24:G25"/>
    <mergeCell ref="H24:H25"/>
    <mergeCell ref="I24:I25"/>
    <mergeCell ref="J24:J25"/>
    <mergeCell ref="K24:K25"/>
    <mergeCell ref="L24:L25"/>
    <mergeCell ref="H20:H21"/>
    <mergeCell ref="I20:I21"/>
    <mergeCell ref="J20:J21"/>
    <mergeCell ref="K20:K21"/>
    <mergeCell ref="L20:L21"/>
    <mergeCell ref="G20:G21"/>
    <mergeCell ref="G22:G23"/>
    <mergeCell ref="H22:H23"/>
    <mergeCell ref="I22:I23"/>
    <mergeCell ref="J22:J23"/>
    <mergeCell ref="K22:K23"/>
    <mergeCell ref="L22:L23"/>
  </mergeCells>
  <conditionalFormatting sqref="N1:N4 N26:N1048576 N6 N8 N10 N12 N14 N16 N18 N20 N22 N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N18" sqref="N18:N19"/>
    </sheetView>
  </sheetViews>
  <sheetFormatPr defaultRowHeight="15" x14ac:dyDescent="0.25"/>
  <cols>
    <col min="2" max="2" width="40.7109375" customWidth="1"/>
    <col min="12" max="12" width="10.42578125" customWidth="1"/>
    <col min="13" max="13" width="15.7109375" customWidth="1"/>
    <col min="14" max="14" width="14.7109375" customWidth="1"/>
    <col min="15" max="15" width="31.5703125" customWidth="1"/>
  </cols>
  <sheetData>
    <row r="1" spans="1:15" x14ac:dyDescent="0.25">
      <c r="A1" s="185" t="s">
        <v>138</v>
      </c>
      <c r="B1" s="196"/>
    </row>
    <row r="2" spans="1:15" x14ac:dyDescent="0.25">
      <c r="A2" s="185"/>
      <c r="B2" s="196"/>
    </row>
    <row r="3" spans="1:15" ht="15.75" thickBot="1" x14ac:dyDescent="0.3">
      <c r="A3" s="185"/>
      <c r="B3" s="196"/>
      <c r="C3" s="92">
        <v>1</v>
      </c>
      <c r="D3" s="91">
        <v>2</v>
      </c>
      <c r="E3" s="91">
        <v>3</v>
      </c>
      <c r="F3" s="91">
        <v>4</v>
      </c>
      <c r="G3" s="91">
        <v>5</v>
      </c>
      <c r="H3" s="91">
        <v>6</v>
      </c>
      <c r="I3" s="91">
        <v>7</v>
      </c>
      <c r="J3" s="91">
        <v>8</v>
      </c>
      <c r="K3" s="91">
        <v>9</v>
      </c>
      <c r="L3" s="91">
        <v>10</v>
      </c>
      <c r="M3" s="43" t="s">
        <v>62</v>
      </c>
      <c r="N3" s="43" t="s">
        <v>63</v>
      </c>
      <c r="O3" s="43" t="s">
        <v>64</v>
      </c>
    </row>
    <row r="4" spans="1:15" x14ac:dyDescent="0.25">
      <c r="A4" s="192" t="s">
        <v>95</v>
      </c>
      <c r="B4" s="193"/>
      <c r="C4" s="179">
        <v>18</v>
      </c>
      <c r="D4" s="179">
        <v>16</v>
      </c>
      <c r="E4" s="179">
        <v>16</v>
      </c>
      <c r="F4" s="179">
        <v>15</v>
      </c>
      <c r="G4" s="179">
        <v>10</v>
      </c>
      <c r="H4" s="179">
        <v>14</v>
      </c>
      <c r="I4" s="179">
        <v>9</v>
      </c>
      <c r="J4" s="179">
        <v>10</v>
      </c>
      <c r="K4" s="179">
        <v>10</v>
      </c>
      <c r="L4" s="179">
        <v>8</v>
      </c>
      <c r="M4" s="179">
        <f>SUM(C4:L5)</f>
        <v>126</v>
      </c>
      <c r="N4" s="179">
        <v>1</v>
      </c>
      <c r="O4" s="190">
        <f>M4/MAX($M$4:$M$25)</f>
        <v>1</v>
      </c>
    </row>
    <row r="5" spans="1:15" ht="15.75" thickBot="1" x14ac:dyDescent="0.3">
      <c r="A5" s="194" t="s">
        <v>33</v>
      </c>
      <c r="B5" s="195" t="s">
        <v>33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91"/>
    </row>
    <row r="6" spans="1:15" x14ac:dyDescent="0.25">
      <c r="A6" s="192" t="s">
        <v>100</v>
      </c>
      <c r="B6" s="193" t="s">
        <v>100</v>
      </c>
      <c r="C6" s="179">
        <v>21</v>
      </c>
      <c r="D6" s="179">
        <v>13</v>
      </c>
      <c r="E6" s="179">
        <v>15</v>
      </c>
      <c r="F6" s="179">
        <v>16</v>
      </c>
      <c r="G6" s="179">
        <v>13</v>
      </c>
      <c r="H6" s="179">
        <v>10</v>
      </c>
      <c r="I6" s="179">
        <v>8</v>
      </c>
      <c r="J6" s="179">
        <v>4</v>
      </c>
      <c r="K6" s="179">
        <v>0</v>
      </c>
      <c r="L6" s="179">
        <v>0</v>
      </c>
      <c r="M6" s="179">
        <f t="shared" ref="M6" si="0">SUM(C6:L7)</f>
        <v>100</v>
      </c>
      <c r="N6" s="179">
        <v>2</v>
      </c>
      <c r="O6" s="190">
        <f>M6/MAX($M$4:$M$25)</f>
        <v>0.79365079365079361</v>
      </c>
    </row>
    <row r="7" spans="1:15" ht="15.75" thickBot="1" x14ac:dyDescent="0.3">
      <c r="A7" s="194" t="s">
        <v>90</v>
      </c>
      <c r="B7" s="195" t="s">
        <v>90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91"/>
    </row>
    <row r="8" spans="1:15" x14ac:dyDescent="0.25">
      <c r="A8" s="192" t="s">
        <v>106</v>
      </c>
      <c r="B8" s="193" t="s">
        <v>106</v>
      </c>
      <c r="C8" s="179">
        <v>16</v>
      </c>
      <c r="D8" s="179">
        <v>17</v>
      </c>
      <c r="E8" s="179">
        <v>10</v>
      </c>
      <c r="F8" s="179">
        <v>5</v>
      </c>
      <c r="G8" s="179">
        <v>4</v>
      </c>
      <c r="H8" s="179">
        <v>0</v>
      </c>
      <c r="I8" s="179">
        <v>0</v>
      </c>
      <c r="J8" s="179">
        <v>0</v>
      </c>
      <c r="K8" s="179">
        <v>0</v>
      </c>
      <c r="L8" s="179">
        <v>0</v>
      </c>
      <c r="M8" s="179">
        <f t="shared" ref="M8" si="1">SUM(C8:L9)</f>
        <v>52</v>
      </c>
      <c r="N8" s="179"/>
      <c r="O8" s="190">
        <f t="shared" ref="O8" si="2">M8/MAX($M$4:$M$25)</f>
        <v>0.41269841269841268</v>
      </c>
    </row>
    <row r="9" spans="1:15" ht="15.75" thickBot="1" x14ac:dyDescent="0.3">
      <c r="A9" s="194" t="s">
        <v>93</v>
      </c>
      <c r="B9" s="195" t="s">
        <v>93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91"/>
    </row>
    <row r="10" spans="1:15" x14ac:dyDescent="0.25">
      <c r="A10" s="192" t="s">
        <v>98</v>
      </c>
      <c r="B10" s="193" t="s">
        <v>98</v>
      </c>
      <c r="C10" s="179">
        <v>9</v>
      </c>
      <c r="D10" s="179">
        <v>4</v>
      </c>
      <c r="E10" s="179">
        <v>5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  <c r="K10" s="179">
        <v>0</v>
      </c>
      <c r="L10" s="179">
        <v>0</v>
      </c>
      <c r="M10" s="179">
        <f t="shared" ref="M10" si="3">SUM(C10:L11)</f>
        <v>18</v>
      </c>
      <c r="N10" s="179"/>
      <c r="O10" s="190">
        <f t="shared" ref="O10" si="4">M10/MAX($M$4:$M$25)</f>
        <v>0.14285714285714285</v>
      </c>
    </row>
    <row r="11" spans="1:15" ht="15.75" thickBot="1" x14ac:dyDescent="0.3">
      <c r="A11" s="194" t="s">
        <v>108</v>
      </c>
      <c r="B11" s="195" t="s">
        <v>108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91"/>
    </row>
    <row r="12" spans="1:15" x14ac:dyDescent="0.25">
      <c r="A12" s="192" t="s">
        <v>99</v>
      </c>
      <c r="B12" s="193" t="s">
        <v>99</v>
      </c>
      <c r="C12" s="179">
        <v>12</v>
      </c>
      <c r="D12" s="179">
        <v>11</v>
      </c>
      <c r="E12" s="179">
        <v>9</v>
      </c>
      <c r="F12" s="179">
        <v>4</v>
      </c>
      <c r="G12" s="179">
        <v>0</v>
      </c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>
        <f t="shared" ref="M12" si="5">SUM(C12:L13)</f>
        <v>36</v>
      </c>
      <c r="N12" s="179"/>
      <c r="O12" s="190">
        <f t="shared" ref="O12" si="6">M12/MAX($M$4:$M$25)</f>
        <v>0.2857142857142857</v>
      </c>
    </row>
    <row r="13" spans="1:15" ht="15.75" thickBot="1" x14ac:dyDescent="0.3">
      <c r="A13" s="194" t="s">
        <v>112</v>
      </c>
      <c r="B13" s="195" t="s">
        <v>112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91"/>
    </row>
    <row r="14" spans="1:15" x14ac:dyDescent="0.25">
      <c r="A14" s="192" t="s">
        <v>34</v>
      </c>
      <c r="B14" s="193" t="s">
        <v>34</v>
      </c>
      <c r="C14" s="179">
        <v>7</v>
      </c>
      <c r="D14" s="179">
        <v>9</v>
      </c>
      <c r="E14" s="179">
        <v>3</v>
      </c>
      <c r="F14" s="179">
        <v>5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f t="shared" ref="M14" si="7">SUM(C14:L15)</f>
        <v>24</v>
      </c>
      <c r="N14" s="179"/>
      <c r="O14" s="190">
        <f t="shared" ref="O14" si="8">M14/MAX($M$4:$M$25)</f>
        <v>0.19047619047619047</v>
      </c>
    </row>
    <row r="15" spans="1:15" ht="15.75" thickBot="1" x14ac:dyDescent="0.3">
      <c r="A15" s="194" t="s">
        <v>110</v>
      </c>
      <c r="B15" s="195" t="s">
        <v>110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91"/>
    </row>
    <row r="16" spans="1:15" x14ac:dyDescent="0.25">
      <c r="A16" s="192" t="s">
        <v>91</v>
      </c>
      <c r="B16" s="193" t="s">
        <v>91</v>
      </c>
      <c r="C16" s="179">
        <v>21</v>
      </c>
      <c r="D16" s="179">
        <v>14</v>
      </c>
      <c r="E16" s="179">
        <v>8</v>
      </c>
      <c r="F16" s="179">
        <v>4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  <c r="L16" s="179">
        <v>0</v>
      </c>
      <c r="M16" s="179">
        <f t="shared" ref="M16" si="9">SUM(C16:L17)</f>
        <v>47</v>
      </c>
      <c r="N16" s="179"/>
      <c r="O16" s="190">
        <f t="shared" ref="O16" si="10">M16/MAX($M$4:$M$25)</f>
        <v>0.37301587301587302</v>
      </c>
    </row>
    <row r="17" spans="1:15" ht="15.75" thickBot="1" x14ac:dyDescent="0.3">
      <c r="A17" s="194" t="s">
        <v>46</v>
      </c>
      <c r="B17" s="195" t="s">
        <v>46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91"/>
    </row>
    <row r="18" spans="1:15" x14ac:dyDescent="0.25">
      <c r="A18" s="192" t="s">
        <v>45</v>
      </c>
      <c r="B18" s="193" t="s">
        <v>45</v>
      </c>
      <c r="C18" s="179">
        <v>19</v>
      </c>
      <c r="D18" s="179">
        <v>21</v>
      </c>
      <c r="E18" s="179">
        <v>12</v>
      </c>
      <c r="F18" s="179">
        <v>15</v>
      </c>
      <c r="G18" s="179">
        <v>3</v>
      </c>
      <c r="H18" s="179">
        <v>4</v>
      </c>
      <c r="I18" s="179">
        <v>0</v>
      </c>
      <c r="J18" s="179">
        <v>0</v>
      </c>
      <c r="K18" s="179">
        <v>0</v>
      </c>
      <c r="L18" s="179">
        <v>0</v>
      </c>
      <c r="M18" s="179">
        <f t="shared" ref="M18" si="11">SUM(C18:L19)</f>
        <v>74</v>
      </c>
      <c r="N18" s="179">
        <v>3</v>
      </c>
      <c r="O18" s="190">
        <f t="shared" ref="O18" si="12">M18/MAX($M$4:$M$25)</f>
        <v>0.58730158730158732</v>
      </c>
    </row>
    <row r="19" spans="1:15" ht="15.75" thickBot="1" x14ac:dyDescent="0.3">
      <c r="A19" s="194" t="s">
        <v>36</v>
      </c>
      <c r="B19" s="195" t="s">
        <v>36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91"/>
    </row>
    <row r="20" spans="1:15" x14ac:dyDescent="0.25">
      <c r="A20" s="192" t="s">
        <v>103</v>
      </c>
      <c r="B20" s="193" t="s">
        <v>103</v>
      </c>
      <c r="C20" s="179">
        <v>24</v>
      </c>
      <c r="D20" s="179">
        <v>17</v>
      </c>
      <c r="E20" s="179">
        <v>9</v>
      </c>
      <c r="F20" s="179">
        <v>8</v>
      </c>
      <c r="G20" s="179">
        <v>9</v>
      </c>
      <c r="H20" s="179">
        <v>0</v>
      </c>
      <c r="I20" s="179">
        <v>0</v>
      </c>
      <c r="J20" s="179">
        <v>0</v>
      </c>
      <c r="K20" s="179">
        <v>0</v>
      </c>
      <c r="L20" s="179">
        <v>0</v>
      </c>
      <c r="M20" s="179">
        <f t="shared" ref="M20" si="13">SUM(C20:L21)</f>
        <v>67</v>
      </c>
      <c r="N20" s="179"/>
      <c r="O20" s="190">
        <f t="shared" ref="O20" si="14">M20/MAX($M$4:$M$25)</f>
        <v>0.53174603174603174</v>
      </c>
    </row>
    <row r="21" spans="1:15" ht="15.75" thickBot="1" x14ac:dyDescent="0.3">
      <c r="A21" s="194" t="s">
        <v>105</v>
      </c>
      <c r="B21" s="195" t="s">
        <v>105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91"/>
    </row>
    <row r="22" spans="1:15" x14ac:dyDescent="0.25">
      <c r="A22" s="192" t="s">
        <v>109</v>
      </c>
      <c r="B22" s="193" t="s">
        <v>109</v>
      </c>
      <c r="C22" s="179">
        <v>7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f t="shared" ref="M22" si="15">SUM(C22:L23)</f>
        <v>7</v>
      </c>
      <c r="N22" s="179"/>
      <c r="O22" s="190">
        <f t="shared" ref="O22" si="16">M22/MAX($M$4:$M$25)</f>
        <v>5.5555555555555552E-2</v>
      </c>
    </row>
    <row r="23" spans="1:15" ht="15.75" thickBot="1" x14ac:dyDescent="0.3">
      <c r="A23" s="194" t="s">
        <v>111</v>
      </c>
      <c r="B23" s="195" t="s">
        <v>111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91"/>
    </row>
    <row r="24" spans="1:15" x14ac:dyDescent="0.25">
      <c r="A24" s="192" t="s">
        <v>35</v>
      </c>
      <c r="B24" s="193" t="s">
        <v>35</v>
      </c>
      <c r="C24" s="179">
        <v>15</v>
      </c>
      <c r="D24" s="179">
        <v>13</v>
      </c>
      <c r="E24" s="179">
        <v>5</v>
      </c>
      <c r="F24" s="179">
        <v>4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f t="shared" ref="M24" si="17">SUM(C24:L25)</f>
        <v>37</v>
      </c>
      <c r="N24" s="179"/>
      <c r="O24" s="190">
        <f t="shared" ref="O24" si="18">M24/MAX($M$4:$M$25)</f>
        <v>0.29365079365079366</v>
      </c>
    </row>
    <row r="25" spans="1:15" ht="15.75" thickBot="1" x14ac:dyDescent="0.3">
      <c r="A25" s="194" t="s">
        <v>43</v>
      </c>
      <c r="B25" s="195" t="s">
        <v>43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91"/>
    </row>
  </sheetData>
  <mergeCells count="166">
    <mergeCell ref="A8:B8"/>
    <mergeCell ref="A9:B9"/>
    <mergeCell ref="A10:B10"/>
    <mergeCell ref="A11:B11"/>
    <mergeCell ref="A1:B3"/>
    <mergeCell ref="A4:B4"/>
    <mergeCell ref="A5:B5"/>
    <mergeCell ref="A6:B6"/>
    <mergeCell ref="A7:B7"/>
    <mergeCell ref="C12:C13"/>
    <mergeCell ref="C14:C15"/>
    <mergeCell ref="C16:C17"/>
    <mergeCell ref="C18:C19"/>
    <mergeCell ref="A24:B24"/>
    <mergeCell ref="A25:B25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20:C21"/>
    <mergeCell ref="C22:C23"/>
    <mergeCell ref="C24:C25"/>
    <mergeCell ref="D6:D7"/>
    <mergeCell ref="E6:E7"/>
    <mergeCell ref="F6:F7"/>
    <mergeCell ref="K4:K5"/>
    <mergeCell ref="L4:L5"/>
    <mergeCell ref="M4:M5"/>
    <mergeCell ref="C6:C7"/>
    <mergeCell ref="C8:C9"/>
    <mergeCell ref="C10:C11"/>
    <mergeCell ref="G6:G7"/>
    <mergeCell ref="H6:H7"/>
    <mergeCell ref="I6:I7"/>
    <mergeCell ref="J6:J7"/>
    <mergeCell ref="E4:E5"/>
    <mergeCell ref="F4:F5"/>
    <mergeCell ref="G4:G5"/>
    <mergeCell ref="H4:H5"/>
    <mergeCell ref="I4:I5"/>
    <mergeCell ref="J4:J5"/>
    <mergeCell ref="C4:C5"/>
    <mergeCell ref="D4:D5"/>
    <mergeCell ref="K6:K7"/>
    <mergeCell ref="L6:L7"/>
    <mergeCell ref="M6:M7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D16:D17"/>
    <mergeCell ref="E16:E17"/>
    <mergeCell ref="F16:F17"/>
    <mergeCell ref="G16:G17"/>
    <mergeCell ref="H16:H17"/>
    <mergeCell ref="I16:I17"/>
    <mergeCell ref="J16:J17"/>
    <mergeCell ref="L16:L17"/>
    <mergeCell ref="M16:M17"/>
    <mergeCell ref="D18:D19"/>
    <mergeCell ref="E18:E19"/>
    <mergeCell ref="F18:F19"/>
    <mergeCell ref="G18:G19"/>
    <mergeCell ref="H18:H19"/>
    <mergeCell ref="I18:I19"/>
    <mergeCell ref="J18:J19"/>
    <mergeCell ref="D24:D25"/>
    <mergeCell ref="E24:E25"/>
    <mergeCell ref="F24:F25"/>
    <mergeCell ref="G24:G25"/>
    <mergeCell ref="H24:H25"/>
    <mergeCell ref="I24:I25"/>
    <mergeCell ref="J24:J25"/>
    <mergeCell ref="K20:K21"/>
    <mergeCell ref="L20:L21"/>
    <mergeCell ref="D22:D23"/>
    <mergeCell ref="E22:E23"/>
    <mergeCell ref="F22:F23"/>
    <mergeCell ref="G22:G23"/>
    <mergeCell ref="H22:H23"/>
    <mergeCell ref="I22:I23"/>
    <mergeCell ref="J22:J23"/>
    <mergeCell ref="D20:D21"/>
    <mergeCell ref="E20:E21"/>
    <mergeCell ref="F20:F21"/>
    <mergeCell ref="G20:G21"/>
    <mergeCell ref="H20:H21"/>
    <mergeCell ref="I20:I21"/>
    <mergeCell ref="J20:J21"/>
    <mergeCell ref="O4:O5"/>
    <mergeCell ref="O6:O7"/>
    <mergeCell ref="O8:O9"/>
    <mergeCell ref="O10:O11"/>
    <mergeCell ref="O12:O13"/>
    <mergeCell ref="O14:O15"/>
    <mergeCell ref="K24:K25"/>
    <mergeCell ref="L24:L25"/>
    <mergeCell ref="M24:M25"/>
    <mergeCell ref="N4:N5"/>
    <mergeCell ref="N6:N7"/>
    <mergeCell ref="N8:N9"/>
    <mergeCell ref="N10:N11"/>
    <mergeCell ref="N12:N13"/>
    <mergeCell ref="N14:N15"/>
    <mergeCell ref="N16:N17"/>
    <mergeCell ref="K22:K23"/>
    <mergeCell ref="L22:L23"/>
    <mergeCell ref="M22:M23"/>
    <mergeCell ref="M20:M21"/>
    <mergeCell ref="K18:K19"/>
    <mergeCell ref="L18:L19"/>
    <mergeCell ref="M18:M19"/>
    <mergeCell ref="K16:K17"/>
    <mergeCell ref="O16:O17"/>
    <mergeCell ref="O18:O19"/>
    <mergeCell ref="O20:O21"/>
    <mergeCell ref="O22:O23"/>
    <mergeCell ref="O24:O25"/>
    <mergeCell ref="N18:N19"/>
    <mergeCell ref="N20:N21"/>
    <mergeCell ref="N22:N23"/>
    <mergeCell ref="N24:N25"/>
  </mergeCells>
  <conditionalFormatting sqref="O1:O4 O6 O8 O10 O12 O14 O16 O18 O20 O22 O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4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="110" zoomScaleNormal="100" zoomScaleSheetLayoutView="110" workbookViewId="0">
      <selection activeCell="N18" sqref="N18:N19"/>
    </sheetView>
  </sheetViews>
  <sheetFormatPr defaultRowHeight="15" x14ac:dyDescent="0.25"/>
  <cols>
    <col min="1" max="1" width="24.28515625" customWidth="1"/>
    <col min="14" max="14" width="16.7109375" customWidth="1"/>
  </cols>
  <sheetData>
    <row r="1" spans="1:14" ht="14.45" customHeight="1" x14ac:dyDescent="0.25">
      <c r="A1" s="185" t="s">
        <v>140</v>
      </c>
    </row>
    <row r="2" spans="1:14" ht="14.45" customHeight="1" x14ac:dyDescent="0.25">
      <c r="A2" s="185"/>
    </row>
    <row r="3" spans="1:14" ht="14.45" customHeight="1" thickBot="1" x14ac:dyDescent="0.3">
      <c r="A3" s="185"/>
      <c r="B3" s="92">
        <v>1</v>
      </c>
      <c r="C3" s="91">
        <v>2</v>
      </c>
      <c r="D3" s="91">
        <v>3</v>
      </c>
      <c r="E3" s="91">
        <v>4</v>
      </c>
      <c r="F3" s="91">
        <v>5</v>
      </c>
      <c r="G3" s="91">
        <v>6</v>
      </c>
      <c r="H3" s="91">
        <v>7</v>
      </c>
      <c r="I3" s="91">
        <v>8</v>
      </c>
      <c r="J3" s="91">
        <v>9</v>
      </c>
      <c r="K3" s="91">
        <v>10</v>
      </c>
      <c r="L3" s="43" t="s">
        <v>62</v>
      </c>
      <c r="M3" s="43" t="s">
        <v>63</v>
      </c>
      <c r="N3" s="43" t="s">
        <v>64</v>
      </c>
    </row>
    <row r="4" spans="1:14" x14ac:dyDescent="0.25">
      <c r="A4" s="101" t="s">
        <v>38</v>
      </c>
      <c r="B4" s="179">
        <v>0</v>
      </c>
      <c r="C4" s="179">
        <v>0</v>
      </c>
      <c r="D4" s="179">
        <v>6</v>
      </c>
      <c r="E4" s="179">
        <v>9</v>
      </c>
      <c r="F4" s="179">
        <v>10</v>
      </c>
      <c r="G4" s="179">
        <v>0</v>
      </c>
      <c r="H4" s="179">
        <v>0</v>
      </c>
      <c r="I4" s="179">
        <v>12</v>
      </c>
      <c r="J4" s="179">
        <v>0</v>
      </c>
      <c r="K4" s="179">
        <v>12</v>
      </c>
      <c r="L4" s="179">
        <f>SUM(B4:K5)</f>
        <v>49</v>
      </c>
      <c r="M4" s="179"/>
      <c r="N4" s="190">
        <f>L4/MAX($L$4:$L$25)</f>
        <v>0.49494949494949497</v>
      </c>
    </row>
    <row r="5" spans="1:14" ht="15.75" thickBot="1" x14ac:dyDescent="0.3">
      <c r="A5" s="103" t="s">
        <v>58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91"/>
    </row>
    <row r="6" spans="1:14" x14ac:dyDescent="0.25">
      <c r="A6" s="101" t="s">
        <v>94</v>
      </c>
      <c r="B6" s="179">
        <v>10</v>
      </c>
      <c r="C6" s="179">
        <v>0</v>
      </c>
      <c r="D6" s="179">
        <v>14</v>
      </c>
      <c r="E6" s="179">
        <v>5</v>
      </c>
      <c r="F6" s="179">
        <v>0</v>
      </c>
      <c r="G6" s="179">
        <v>0</v>
      </c>
      <c r="H6" s="179">
        <v>10</v>
      </c>
      <c r="I6" s="179">
        <v>9</v>
      </c>
      <c r="J6" s="179">
        <v>0</v>
      </c>
      <c r="K6" s="179">
        <v>0</v>
      </c>
      <c r="L6" s="179">
        <f t="shared" ref="L6" si="0">SUM(B6:K7)</f>
        <v>48</v>
      </c>
      <c r="M6" s="179"/>
      <c r="N6" s="190">
        <f t="shared" ref="N6:N25" si="1">L6/MAX($L$4:$L$25)</f>
        <v>0.48484848484848486</v>
      </c>
    </row>
    <row r="7" spans="1:14" ht="15.75" thickBot="1" x14ac:dyDescent="0.3">
      <c r="A7" s="103" t="s">
        <v>92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91">
        <f t="shared" si="1"/>
        <v>0</v>
      </c>
    </row>
    <row r="8" spans="1:14" x14ac:dyDescent="0.25">
      <c r="A8" s="101" t="s">
        <v>47</v>
      </c>
      <c r="B8" s="179">
        <v>0</v>
      </c>
      <c r="C8" s="179">
        <v>0</v>
      </c>
      <c r="D8" s="179">
        <v>9</v>
      </c>
      <c r="E8" s="179">
        <v>6</v>
      </c>
      <c r="F8" s="179">
        <v>9</v>
      </c>
      <c r="G8" s="179">
        <v>0</v>
      </c>
      <c r="H8" s="179">
        <v>10</v>
      </c>
      <c r="I8" s="179">
        <v>4</v>
      </c>
      <c r="J8" s="179">
        <v>15</v>
      </c>
      <c r="K8" s="179">
        <v>10</v>
      </c>
      <c r="L8" s="179">
        <f t="shared" ref="L8" si="2">SUM(B8:K9)</f>
        <v>63</v>
      </c>
      <c r="M8" s="179"/>
      <c r="N8" s="190">
        <f t="shared" si="1"/>
        <v>0.63636363636363635</v>
      </c>
    </row>
    <row r="9" spans="1:14" ht="15.75" thickBot="1" x14ac:dyDescent="0.3">
      <c r="A9" s="103" t="s">
        <v>65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91">
        <f t="shared" si="1"/>
        <v>0</v>
      </c>
    </row>
    <row r="10" spans="1:14" x14ac:dyDescent="0.25">
      <c r="A10" s="101" t="s">
        <v>54</v>
      </c>
      <c r="B10" s="179">
        <v>0</v>
      </c>
      <c r="C10" s="179">
        <v>0</v>
      </c>
      <c r="D10" s="179">
        <v>10</v>
      </c>
      <c r="E10" s="179">
        <v>0</v>
      </c>
      <c r="F10" s="179">
        <v>0</v>
      </c>
      <c r="G10" s="179">
        <v>9</v>
      </c>
      <c r="H10" s="179">
        <v>0</v>
      </c>
      <c r="I10" s="179">
        <v>0</v>
      </c>
      <c r="J10" s="179">
        <v>9</v>
      </c>
      <c r="K10" s="179">
        <v>3</v>
      </c>
      <c r="L10" s="179">
        <f t="shared" ref="L10" si="3">SUM(B10:K11)</f>
        <v>31</v>
      </c>
      <c r="M10" s="179"/>
      <c r="N10" s="190">
        <f t="shared" si="1"/>
        <v>0.31313131313131315</v>
      </c>
    </row>
    <row r="11" spans="1:14" ht="15.75" thickBot="1" x14ac:dyDescent="0.3">
      <c r="A11" s="103" t="s">
        <v>48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91">
        <f t="shared" si="1"/>
        <v>0</v>
      </c>
    </row>
    <row r="12" spans="1:14" x14ac:dyDescent="0.25">
      <c r="A12" s="101" t="s">
        <v>101</v>
      </c>
      <c r="B12" s="179">
        <v>0</v>
      </c>
      <c r="C12" s="179">
        <v>5</v>
      </c>
      <c r="D12" s="179">
        <v>11</v>
      </c>
      <c r="E12" s="179">
        <v>0</v>
      </c>
      <c r="F12" s="179">
        <v>0</v>
      </c>
      <c r="G12" s="179">
        <v>9</v>
      </c>
      <c r="H12" s="179">
        <v>7</v>
      </c>
      <c r="I12" s="179">
        <v>8</v>
      </c>
      <c r="J12" s="179">
        <v>0</v>
      </c>
      <c r="K12" s="179">
        <v>5</v>
      </c>
      <c r="L12" s="179">
        <f t="shared" ref="L12" si="4">SUM(B12:K13)</f>
        <v>45</v>
      </c>
      <c r="M12" s="179"/>
      <c r="N12" s="190">
        <f t="shared" si="1"/>
        <v>0.45454545454545453</v>
      </c>
    </row>
    <row r="13" spans="1:14" ht="15.75" thickBot="1" x14ac:dyDescent="0.3">
      <c r="A13" s="103" t="s">
        <v>42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91">
        <f t="shared" si="1"/>
        <v>0</v>
      </c>
    </row>
    <row r="14" spans="1:14" x14ac:dyDescent="0.25">
      <c r="A14" s="101" t="s">
        <v>51</v>
      </c>
      <c r="B14" s="179">
        <v>10</v>
      </c>
      <c r="C14" s="179">
        <v>13</v>
      </c>
      <c r="D14" s="179">
        <v>11</v>
      </c>
      <c r="E14" s="179">
        <v>0</v>
      </c>
      <c r="F14" s="179">
        <v>13</v>
      </c>
      <c r="G14" s="179">
        <v>14</v>
      </c>
      <c r="H14" s="179">
        <v>14</v>
      </c>
      <c r="I14" s="179">
        <v>13</v>
      </c>
      <c r="J14" s="179">
        <v>11</v>
      </c>
      <c r="K14" s="179">
        <v>0</v>
      </c>
      <c r="L14" s="179">
        <f t="shared" ref="L14" si="5">SUM(B14:K15)</f>
        <v>99</v>
      </c>
      <c r="M14" s="179">
        <v>1</v>
      </c>
      <c r="N14" s="190">
        <f t="shared" si="1"/>
        <v>1</v>
      </c>
    </row>
    <row r="15" spans="1:14" ht="15.75" thickBot="1" x14ac:dyDescent="0.3">
      <c r="A15" s="103" t="s">
        <v>50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91">
        <f t="shared" si="1"/>
        <v>0</v>
      </c>
    </row>
    <row r="16" spans="1:14" x14ac:dyDescent="0.25">
      <c r="A16" s="101" t="s">
        <v>56</v>
      </c>
      <c r="B16" s="179">
        <v>0</v>
      </c>
      <c r="C16" s="179">
        <v>9</v>
      </c>
      <c r="D16" s="179">
        <v>0</v>
      </c>
      <c r="E16" s="179">
        <v>11</v>
      </c>
      <c r="F16" s="179">
        <v>0</v>
      </c>
      <c r="G16" s="179">
        <v>10</v>
      </c>
      <c r="H16" s="179">
        <v>14</v>
      </c>
      <c r="I16" s="179">
        <v>13</v>
      </c>
      <c r="J16" s="179">
        <v>0</v>
      </c>
      <c r="K16" s="179">
        <v>0</v>
      </c>
      <c r="L16" s="179">
        <f t="shared" ref="L16" si="6">SUM(B16:K17)</f>
        <v>57</v>
      </c>
      <c r="M16" s="179"/>
      <c r="N16" s="190">
        <f t="shared" si="1"/>
        <v>0.5757575757575758</v>
      </c>
    </row>
    <row r="17" spans="1:14" ht="15.75" thickBot="1" x14ac:dyDescent="0.3">
      <c r="A17" s="103" t="s">
        <v>102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91">
        <f t="shared" si="1"/>
        <v>0</v>
      </c>
    </row>
    <row r="18" spans="1:14" x14ac:dyDescent="0.25">
      <c r="A18" s="101" t="s">
        <v>57</v>
      </c>
      <c r="B18" s="179">
        <v>7</v>
      </c>
      <c r="C18" s="179">
        <v>12</v>
      </c>
      <c r="D18" s="179">
        <v>9</v>
      </c>
      <c r="E18" s="179">
        <v>0</v>
      </c>
      <c r="F18" s="179">
        <v>0</v>
      </c>
      <c r="G18" s="179">
        <v>0</v>
      </c>
      <c r="H18" s="179">
        <v>3</v>
      </c>
      <c r="I18" s="179">
        <v>0</v>
      </c>
      <c r="J18" s="179">
        <v>8</v>
      </c>
      <c r="K18" s="179">
        <v>0</v>
      </c>
      <c r="L18" s="179">
        <f t="shared" ref="L18" si="7">SUM(B18:K19)</f>
        <v>39</v>
      </c>
      <c r="M18" s="179"/>
      <c r="N18" s="190">
        <f t="shared" si="1"/>
        <v>0.39393939393939392</v>
      </c>
    </row>
    <row r="19" spans="1:14" ht="15.75" thickBot="1" x14ac:dyDescent="0.3">
      <c r="A19" s="103" t="s">
        <v>55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91">
        <f t="shared" si="1"/>
        <v>0</v>
      </c>
    </row>
    <row r="20" spans="1:14" x14ac:dyDescent="0.25">
      <c r="A20" s="101" t="s">
        <v>53</v>
      </c>
      <c r="B20" s="179">
        <v>14</v>
      </c>
      <c r="C20" s="179">
        <v>0</v>
      </c>
      <c r="D20" s="179">
        <v>0</v>
      </c>
      <c r="E20" s="179">
        <v>2</v>
      </c>
      <c r="F20" s="179">
        <v>15</v>
      </c>
      <c r="G20" s="179">
        <v>11</v>
      </c>
      <c r="H20" s="179">
        <v>9</v>
      </c>
      <c r="I20" s="179">
        <v>0</v>
      </c>
      <c r="J20" s="179">
        <v>9</v>
      </c>
      <c r="K20" s="179">
        <v>10</v>
      </c>
      <c r="L20" s="179">
        <f t="shared" ref="L20" si="8">SUM(B20:K21)</f>
        <v>70</v>
      </c>
      <c r="M20" s="179">
        <v>3</v>
      </c>
      <c r="N20" s="190">
        <f t="shared" si="1"/>
        <v>0.70707070707070707</v>
      </c>
    </row>
    <row r="21" spans="1:14" ht="15.75" thickBot="1" x14ac:dyDescent="0.3">
      <c r="A21" s="103" t="s">
        <v>44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91">
        <f t="shared" si="1"/>
        <v>0</v>
      </c>
    </row>
    <row r="22" spans="1:14" x14ac:dyDescent="0.25">
      <c r="A22" s="101" t="s">
        <v>59</v>
      </c>
      <c r="B22" s="179">
        <v>0</v>
      </c>
      <c r="C22" s="179">
        <v>5</v>
      </c>
      <c r="D22" s="179">
        <v>0</v>
      </c>
      <c r="E22" s="179">
        <v>0</v>
      </c>
      <c r="F22" s="179">
        <v>13</v>
      </c>
      <c r="G22" s="179">
        <v>0</v>
      </c>
      <c r="H22" s="179">
        <v>8</v>
      </c>
      <c r="I22" s="179">
        <v>0</v>
      </c>
      <c r="J22" s="179">
        <v>10</v>
      </c>
      <c r="K22" s="179">
        <v>8</v>
      </c>
      <c r="L22" s="179">
        <f t="shared" ref="L22" si="9">SUM(B22:K23)</f>
        <v>44</v>
      </c>
      <c r="M22" s="179"/>
      <c r="N22" s="190">
        <f t="shared" si="1"/>
        <v>0.44444444444444442</v>
      </c>
    </row>
    <row r="23" spans="1:14" ht="15.75" thickBot="1" x14ac:dyDescent="0.3">
      <c r="A23" s="103" t="s">
        <v>52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91">
        <f t="shared" si="1"/>
        <v>0</v>
      </c>
    </row>
    <row r="24" spans="1:14" x14ac:dyDescent="0.25">
      <c r="A24" s="101" t="s">
        <v>97</v>
      </c>
      <c r="B24" s="179">
        <v>11</v>
      </c>
      <c r="C24" s="179">
        <v>0</v>
      </c>
      <c r="D24" s="179">
        <v>9</v>
      </c>
      <c r="E24" s="179">
        <v>0</v>
      </c>
      <c r="F24" s="179">
        <v>12</v>
      </c>
      <c r="G24" s="179">
        <v>12</v>
      </c>
      <c r="H24" s="179">
        <v>8</v>
      </c>
      <c r="I24" s="179">
        <v>0</v>
      </c>
      <c r="J24" s="179">
        <v>9</v>
      </c>
      <c r="K24" s="179">
        <v>12</v>
      </c>
      <c r="L24" s="179">
        <f t="shared" ref="L24" si="10">SUM(B24:K25)</f>
        <v>73</v>
      </c>
      <c r="M24" s="179">
        <v>2</v>
      </c>
      <c r="N24" s="190">
        <f t="shared" si="1"/>
        <v>0.73737373737373735</v>
      </c>
    </row>
    <row r="25" spans="1:14" ht="15.75" thickBot="1" x14ac:dyDescent="0.3">
      <c r="A25" s="103" t="s">
        <v>96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91">
        <f t="shared" si="1"/>
        <v>0</v>
      </c>
    </row>
  </sheetData>
  <mergeCells count="144">
    <mergeCell ref="G4:G5"/>
    <mergeCell ref="H4:H5"/>
    <mergeCell ref="I4:I5"/>
    <mergeCell ref="J4:J5"/>
    <mergeCell ref="K4:K5"/>
    <mergeCell ref="L4:L5"/>
    <mergeCell ref="A1:A3"/>
    <mergeCell ref="B4:B5"/>
    <mergeCell ref="C4:C5"/>
    <mergeCell ref="D4:D5"/>
    <mergeCell ref="E4:E5"/>
    <mergeCell ref="F4:F5"/>
    <mergeCell ref="B10:B11"/>
    <mergeCell ref="C10:C11"/>
    <mergeCell ref="D10:D11"/>
    <mergeCell ref="E10:E11"/>
    <mergeCell ref="F10:F11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G10:G11"/>
    <mergeCell ref="H10:H11"/>
    <mergeCell ref="I10:I11"/>
    <mergeCell ref="J10:J11"/>
    <mergeCell ref="K10:K11"/>
    <mergeCell ref="L10:L11"/>
    <mergeCell ref="I8:I9"/>
    <mergeCell ref="J8:J9"/>
    <mergeCell ref="K8:K9"/>
    <mergeCell ref="L8:L9"/>
    <mergeCell ref="B16:B17"/>
    <mergeCell ref="C16:C17"/>
    <mergeCell ref="D16:D17"/>
    <mergeCell ref="E16:E17"/>
    <mergeCell ref="F16:F17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H14:H15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G16:G17"/>
    <mergeCell ref="H16:H17"/>
    <mergeCell ref="I16:I17"/>
    <mergeCell ref="J16:J17"/>
    <mergeCell ref="K16:K17"/>
    <mergeCell ref="L16:L17"/>
    <mergeCell ref="I14:I15"/>
    <mergeCell ref="J14:J15"/>
    <mergeCell ref="K14:K15"/>
    <mergeCell ref="L14:L15"/>
    <mergeCell ref="B22:B23"/>
    <mergeCell ref="C22:C23"/>
    <mergeCell ref="D22:D23"/>
    <mergeCell ref="E22:E23"/>
    <mergeCell ref="F22:F23"/>
    <mergeCell ref="K18:K19"/>
    <mergeCell ref="L18:L19"/>
    <mergeCell ref="M18:M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22:G23"/>
    <mergeCell ref="H22:H23"/>
    <mergeCell ref="I22:I23"/>
    <mergeCell ref="J22:J23"/>
    <mergeCell ref="K22:K23"/>
    <mergeCell ref="L22:L23"/>
    <mergeCell ref="I20:I21"/>
    <mergeCell ref="J20:J21"/>
    <mergeCell ref="K20:K21"/>
    <mergeCell ref="L20:L21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N18:N19"/>
    <mergeCell ref="N20:N21"/>
    <mergeCell ref="N22:N23"/>
    <mergeCell ref="N24:N25"/>
    <mergeCell ref="K24:K25"/>
    <mergeCell ref="L24:L25"/>
    <mergeCell ref="M24:M25"/>
    <mergeCell ref="N4:N5"/>
    <mergeCell ref="N6:N7"/>
    <mergeCell ref="N8:N9"/>
    <mergeCell ref="N10:N11"/>
    <mergeCell ref="N12:N13"/>
    <mergeCell ref="N14:N15"/>
    <mergeCell ref="N16:N17"/>
    <mergeCell ref="M22:M23"/>
    <mergeCell ref="M20:M21"/>
    <mergeCell ref="M16:M17"/>
    <mergeCell ref="M14:M15"/>
    <mergeCell ref="M10:M11"/>
    <mergeCell ref="M8:M9"/>
    <mergeCell ref="M4:M5"/>
  </mergeCells>
  <conditionalFormatting sqref="N1:N4 N26:N1048576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N12" sqref="N12:N13"/>
    </sheetView>
  </sheetViews>
  <sheetFormatPr defaultRowHeight="15" x14ac:dyDescent="0.25"/>
  <cols>
    <col min="1" max="1" width="27.7109375" customWidth="1"/>
  </cols>
  <sheetData>
    <row r="1" spans="1:14" x14ac:dyDescent="0.25">
      <c r="A1" s="185" t="s">
        <v>141</v>
      </c>
    </row>
    <row r="2" spans="1:14" x14ac:dyDescent="0.25">
      <c r="A2" s="185"/>
    </row>
    <row r="3" spans="1:14" ht="15.75" thickBot="1" x14ac:dyDescent="0.3">
      <c r="A3" s="185"/>
      <c r="B3" s="92">
        <v>1</v>
      </c>
      <c r="C3" s="91">
        <v>2</v>
      </c>
      <c r="D3" s="91">
        <v>3</v>
      </c>
      <c r="E3" s="91">
        <v>4</v>
      </c>
      <c r="F3" s="91">
        <v>5</v>
      </c>
      <c r="G3" s="91">
        <v>6</v>
      </c>
      <c r="H3" s="91">
        <v>7</v>
      </c>
      <c r="I3" s="91">
        <v>8</v>
      </c>
      <c r="J3" s="91">
        <v>9</v>
      </c>
      <c r="K3" s="91">
        <v>10</v>
      </c>
      <c r="L3" s="43" t="s">
        <v>62</v>
      </c>
      <c r="M3" s="43" t="s">
        <v>63</v>
      </c>
      <c r="N3" s="43" t="s">
        <v>64</v>
      </c>
    </row>
    <row r="4" spans="1:14" x14ac:dyDescent="0.25">
      <c r="A4" s="101" t="s">
        <v>142</v>
      </c>
      <c r="B4" s="179">
        <v>0</v>
      </c>
      <c r="C4" s="179">
        <v>0</v>
      </c>
      <c r="D4" s="179">
        <v>0</v>
      </c>
      <c r="E4" s="179">
        <v>5</v>
      </c>
      <c r="F4" s="179">
        <v>5</v>
      </c>
      <c r="G4" s="179">
        <v>0</v>
      </c>
      <c r="H4" s="179">
        <v>0</v>
      </c>
      <c r="I4" s="179">
        <v>3</v>
      </c>
      <c r="J4" s="179">
        <v>0</v>
      </c>
      <c r="K4" s="179">
        <v>0</v>
      </c>
      <c r="L4" s="179">
        <f>SUM(B4:K4)</f>
        <v>13</v>
      </c>
      <c r="M4" s="179"/>
      <c r="N4" s="190">
        <f>L4/MAX($L$4:$L$25)</f>
        <v>0.37142857142857144</v>
      </c>
    </row>
    <row r="5" spans="1:14" ht="15.75" thickBot="1" x14ac:dyDescent="0.3">
      <c r="A5" s="103" t="s">
        <v>45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>
        <f t="shared" ref="L5:L25" si="0">SUM(B5:K5)</f>
        <v>0</v>
      </c>
      <c r="M5" s="180"/>
      <c r="N5" s="191"/>
    </row>
    <row r="6" spans="1:14" x14ac:dyDescent="0.25">
      <c r="A6" s="101" t="s">
        <v>34</v>
      </c>
      <c r="B6" s="179">
        <v>10</v>
      </c>
      <c r="C6" s="179">
        <v>0</v>
      </c>
      <c r="D6" s="179">
        <v>0</v>
      </c>
      <c r="E6" s="179">
        <v>0</v>
      </c>
      <c r="F6" s="179">
        <v>13</v>
      </c>
      <c r="G6" s="179">
        <v>6</v>
      </c>
      <c r="H6" s="179">
        <v>6</v>
      </c>
      <c r="I6" s="179">
        <v>0</v>
      </c>
      <c r="J6" s="179">
        <v>0</v>
      </c>
      <c r="K6" s="179">
        <v>0</v>
      </c>
      <c r="L6" s="179">
        <f t="shared" si="0"/>
        <v>35</v>
      </c>
      <c r="M6" s="179">
        <v>1</v>
      </c>
      <c r="N6" s="190">
        <f t="shared" ref="N6" si="1">L6/MAX($L$4:$L$25)</f>
        <v>1</v>
      </c>
    </row>
    <row r="7" spans="1:14" ht="15.75" thickBot="1" x14ac:dyDescent="0.3">
      <c r="A7" s="103" t="s">
        <v>100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>
        <f t="shared" si="0"/>
        <v>0</v>
      </c>
      <c r="M7" s="180"/>
      <c r="N7" s="191"/>
    </row>
    <row r="8" spans="1:14" x14ac:dyDescent="0.25">
      <c r="A8" s="101" t="s">
        <v>35</v>
      </c>
      <c r="B8" s="179">
        <v>11</v>
      </c>
      <c r="C8" s="179">
        <v>0</v>
      </c>
      <c r="D8" s="179">
        <v>0</v>
      </c>
      <c r="E8" s="179">
        <v>5</v>
      </c>
      <c r="F8" s="179">
        <v>0</v>
      </c>
      <c r="G8" s="179">
        <v>7</v>
      </c>
      <c r="H8" s="179">
        <v>0</v>
      </c>
      <c r="I8" s="179">
        <v>6</v>
      </c>
      <c r="J8" s="179">
        <v>0</v>
      </c>
      <c r="K8" s="179">
        <v>3</v>
      </c>
      <c r="L8" s="179">
        <f t="shared" si="0"/>
        <v>32</v>
      </c>
      <c r="M8" s="179">
        <v>2</v>
      </c>
      <c r="N8" s="190">
        <f t="shared" ref="N8" si="2">L8/MAX($L$4:$L$25)</f>
        <v>0.91428571428571426</v>
      </c>
    </row>
    <row r="9" spans="1:14" ht="15.75" thickBot="1" x14ac:dyDescent="0.3">
      <c r="A9" s="103" t="s">
        <v>98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>
        <f t="shared" si="0"/>
        <v>0</v>
      </c>
      <c r="M9" s="180"/>
      <c r="N9" s="191"/>
    </row>
    <row r="10" spans="1:14" x14ac:dyDescent="0.25">
      <c r="A10" s="101" t="s">
        <v>111</v>
      </c>
      <c r="B10" s="179">
        <v>0</v>
      </c>
      <c r="C10" s="179">
        <v>0</v>
      </c>
      <c r="D10" s="179">
        <v>0</v>
      </c>
      <c r="E10" s="179">
        <v>0</v>
      </c>
      <c r="F10" s="179">
        <v>0</v>
      </c>
      <c r="G10" s="179">
        <v>0</v>
      </c>
      <c r="H10" s="179">
        <v>5</v>
      </c>
      <c r="I10" s="179">
        <v>0</v>
      </c>
      <c r="J10" s="179">
        <v>0</v>
      </c>
      <c r="K10" s="179">
        <v>0</v>
      </c>
      <c r="L10" s="179">
        <f t="shared" si="0"/>
        <v>5</v>
      </c>
      <c r="M10" s="179"/>
      <c r="N10" s="190">
        <f t="shared" ref="N10" si="3">L10/MAX($L$4:$L$25)</f>
        <v>0.14285714285714285</v>
      </c>
    </row>
    <row r="11" spans="1:14" ht="15.75" thickBot="1" x14ac:dyDescent="0.3">
      <c r="A11" s="103" t="s">
        <v>36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>
        <f t="shared" si="0"/>
        <v>0</v>
      </c>
      <c r="M11" s="180"/>
      <c r="N11" s="191"/>
    </row>
    <row r="12" spans="1:14" x14ac:dyDescent="0.25">
      <c r="A12" s="101" t="s">
        <v>110</v>
      </c>
      <c r="B12" s="179">
        <v>0</v>
      </c>
      <c r="C12" s="179">
        <v>0</v>
      </c>
      <c r="D12" s="179">
        <v>0</v>
      </c>
      <c r="E12" s="179">
        <v>1</v>
      </c>
      <c r="F12" s="179">
        <v>0</v>
      </c>
      <c r="G12" s="179">
        <v>0</v>
      </c>
      <c r="H12" s="179">
        <v>14</v>
      </c>
      <c r="I12" s="179">
        <v>5</v>
      </c>
      <c r="J12" s="179">
        <v>0</v>
      </c>
      <c r="K12" s="179">
        <v>0</v>
      </c>
      <c r="L12" s="179">
        <f t="shared" si="0"/>
        <v>20</v>
      </c>
      <c r="M12" s="179"/>
      <c r="N12" s="190">
        <f t="shared" ref="N12" si="4">L12/MAX($L$4:$L$25)</f>
        <v>0.5714285714285714</v>
      </c>
    </row>
    <row r="13" spans="1:14" ht="15.75" thickBot="1" x14ac:dyDescent="0.3">
      <c r="A13" s="103" t="s">
        <v>99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>
        <f t="shared" si="0"/>
        <v>0</v>
      </c>
      <c r="M13" s="180"/>
      <c r="N13" s="191"/>
    </row>
    <row r="14" spans="1:14" x14ac:dyDescent="0.25">
      <c r="A14" s="101" t="s">
        <v>46</v>
      </c>
      <c r="B14" s="179">
        <v>0</v>
      </c>
      <c r="C14" s="179">
        <v>0</v>
      </c>
      <c r="D14" s="179">
        <v>4</v>
      </c>
      <c r="E14" s="179">
        <v>2</v>
      </c>
      <c r="F14" s="179">
        <v>7</v>
      </c>
      <c r="G14" s="179">
        <v>0</v>
      </c>
      <c r="H14" s="179">
        <v>0</v>
      </c>
      <c r="I14" s="179">
        <v>8</v>
      </c>
      <c r="J14" s="179">
        <v>6</v>
      </c>
      <c r="K14" s="179">
        <v>0</v>
      </c>
      <c r="L14" s="179">
        <f t="shared" si="0"/>
        <v>27</v>
      </c>
      <c r="M14" s="179">
        <v>3</v>
      </c>
      <c r="N14" s="190">
        <f t="shared" ref="N14" si="5">L14/MAX($L$4:$L$25)</f>
        <v>0.77142857142857146</v>
      </c>
    </row>
    <row r="15" spans="1:14" ht="15.75" thickBot="1" x14ac:dyDescent="0.3">
      <c r="A15" s="103" t="s">
        <v>95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>
        <f t="shared" si="0"/>
        <v>0</v>
      </c>
      <c r="M15" s="180"/>
      <c r="N15" s="191"/>
    </row>
    <row r="16" spans="1:14" x14ac:dyDescent="0.25">
      <c r="A16" s="101" t="s">
        <v>93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  <c r="L16" s="179">
        <f t="shared" si="0"/>
        <v>0</v>
      </c>
      <c r="M16" s="179"/>
      <c r="N16" s="190">
        <f t="shared" ref="N16" si="6">L16/MAX($L$4:$L$25)</f>
        <v>0</v>
      </c>
    </row>
    <row r="17" spans="1:14" ht="15.75" thickBot="1" x14ac:dyDescent="0.3">
      <c r="A17" s="103" t="s">
        <v>112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>
        <f t="shared" si="0"/>
        <v>0</v>
      </c>
      <c r="M17" s="180"/>
      <c r="N17" s="191"/>
    </row>
    <row r="18" spans="1:14" x14ac:dyDescent="0.25">
      <c r="A18" s="101" t="s">
        <v>105</v>
      </c>
      <c r="B18" s="179">
        <v>0</v>
      </c>
      <c r="C18" s="179">
        <v>8</v>
      </c>
      <c r="D18" s="179">
        <v>2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10</v>
      </c>
      <c r="K18" s="179">
        <v>0</v>
      </c>
      <c r="L18" s="179">
        <f t="shared" si="0"/>
        <v>20</v>
      </c>
      <c r="M18" s="179"/>
      <c r="N18" s="190">
        <f t="shared" ref="N18" si="7">L18/MAX($L$4:$L$25)</f>
        <v>0.5714285714285714</v>
      </c>
    </row>
    <row r="19" spans="1:14" ht="15.75" thickBot="1" x14ac:dyDescent="0.3">
      <c r="A19" s="103" t="s">
        <v>90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>
        <f t="shared" si="0"/>
        <v>0</v>
      </c>
      <c r="M19" s="180"/>
      <c r="N19" s="191"/>
    </row>
    <row r="20" spans="1:14" x14ac:dyDescent="0.25">
      <c r="A20" s="101" t="s">
        <v>103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  <c r="H20" s="179">
        <v>0</v>
      </c>
      <c r="I20" s="179">
        <v>0</v>
      </c>
      <c r="J20" s="179">
        <v>5</v>
      </c>
      <c r="K20" s="179">
        <v>0</v>
      </c>
      <c r="L20" s="179">
        <f t="shared" si="0"/>
        <v>5</v>
      </c>
      <c r="M20" s="179"/>
      <c r="N20" s="190">
        <f t="shared" ref="N20" si="8">L20/MAX($L$4:$L$25)</f>
        <v>0.14285714285714285</v>
      </c>
    </row>
    <row r="21" spans="1:14" ht="15.75" thickBot="1" x14ac:dyDescent="0.3">
      <c r="A21" s="103" t="s">
        <v>108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>
        <f t="shared" si="0"/>
        <v>0</v>
      </c>
      <c r="M21" s="180"/>
      <c r="N21" s="191"/>
    </row>
    <row r="22" spans="1:14" x14ac:dyDescent="0.25">
      <c r="A22" s="101" t="s">
        <v>91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6</v>
      </c>
      <c r="H22" s="179">
        <v>5</v>
      </c>
      <c r="I22" s="179">
        <v>8</v>
      </c>
      <c r="J22" s="179">
        <v>3</v>
      </c>
      <c r="K22" s="179">
        <v>4</v>
      </c>
      <c r="L22" s="179">
        <f t="shared" si="0"/>
        <v>26</v>
      </c>
      <c r="M22" s="179"/>
      <c r="N22" s="190">
        <f t="shared" ref="N22" si="9">L22/MAX($L$4:$L$25)</f>
        <v>0.74285714285714288</v>
      </c>
    </row>
    <row r="23" spans="1:14" ht="15.75" thickBot="1" x14ac:dyDescent="0.3">
      <c r="A23" s="103" t="s">
        <v>33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>
        <f t="shared" si="0"/>
        <v>0</v>
      </c>
      <c r="M23" s="180"/>
      <c r="N23" s="191"/>
    </row>
    <row r="24" spans="1:14" x14ac:dyDescent="0.25">
      <c r="A24" s="101" t="s">
        <v>43</v>
      </c>
      <c r="B24" s="179">
        <v>3</v>
      </c>
      <c r="C24" s="179">
        <v>0</v>
      </c>
      <c r="D24" s="179">
        <v>0</v>
      </c>
      <c r="E24" s="179">
        <v>4</v>
      </c>
      <c r="F24" s="179">
        <v>0</v>
      </c>
      <c r="G24" s="179">
        <v>2</v>
      </c>
      <c r="H24" s="179">
        <v>4</v>
      </c>
      <c r="I24" s="179">
        <v>0</v>
      </c>
      <c r="J24" s="179">
        <v>4</v>
      </c>
      <c r="K24" s="179">
        <v>0</v>
      </c>
      <c r="L24" s="179">
        <f t="shared" si="0"/>
        <v>17</v>
      </c>
      <c r="M24" s="179"/>
      <c r="N24" s="190">
        <f t="shared" ref="N24" si="10">L24/MAX($L$4:$L$25)</f>
        <v>0.48571428571428571</v>
      </c>
    </row>
    <row r="25" spans="1:14" ht="15.75" thickBot="1" x14ac:dyDescent="0.3">
      <c r="A25" s="103" t="s">
        <v>109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>
        <f t="shared" si="0"/>
        <v>0</v>
      </c>
      <c r="M25" s="180"/>
      <c r="N25" s="191"/>
    </row>
  </sheetData>
  <mergeCells count="144">
    <mergeCell ref="G4:G5"/>
    <mergeCell ref="H4:H5"/>
    <mergeCell ref="I4:I5"/>
    <mergeCell ref="J4:J5"/>
    <mergeCell ref="K4:K5"/>
    <mergeCell ref="L4:L5"/>
    <mergeCell ref="A1:A3"/>
    <mergeCell ref="B4:B5"/>
    <mergeCell ref="C4:C5"/>
    <mergeCell ref="D4:D5"/>
    <mergeCell ref="E4:E5"/>
    <mergeCell ref="F4:F5"/>
    <mergeCell ref="N14:N15"/>
    <mergeCell ref="N16:N17"/>
    <mergeCell ref="N18:N19"/>
    <mergeCell ref="N20:N21"/>
    <mergeCell ref="N22:N23"/>
    <mergeCell ref="N24:N25"/>
    <mergeCell ref="M4:M5"/>
    <mergeCell ref="N4:N5"/>
    <mergeCell ref="N6:N7"/>
    <mergeCell ref="N8:N9"/>
    <mergeCell ref="N10:N11"/>
    <mergeCell ref="N12:N13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6:H17"/>
    <mergeCell ref="I16:I17"/>
    <mergeCell ref="J16:J17"/>
    <mergeCell ref="K16:K17"/>
    <mergeCell ref="L16:L17"/>
    <mergeCell ref="M16:M17"/>
    <mergeCell ref="B16:B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H20:H21"/>
    <mergeCell ref="I20:I21"/>
    <mergeCell ref="J20:J21"/>
    <mergeCell ref="K20:K21"/>
    <mergeCell ref="L20:L21"/>
    <mergeCell ref="M20:M21"/>
    <mergeCell ref="B20:B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</mergeCells>
  <conditionalFormatting sqref="N1:N4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opLeftCell="D61" workbookViewId="0">
      <selection activeCell="V50" sqref="V50:V56"/>
    </sheetView>
  </sheetViews>
  <sheetFormatPr defaultRowHeight="15" x14ac:dyDescent="0.25"/>
  <cols>
    <col min="1" max="2" width="26.140625" customWidth="1"/>
    <col min="3" max="3" width="20.85546875" bestFit="1" customWidth="1"/>
    <col min="4" max="4" width="12" bestFit="1" customWidth="1"/>
    <col min="5" max="5" width="24" customWidth="1"/>
    <col min="6" max="6" width="35" customWidth="1"/>
    <col min="10" max="10" width="20.85546875" bestFit="1" customWidth="1"/>
    <col min="12" max="12" width="20.85546875" bestFit="1" customWidth="1"/>
  </cols>
  <sheetData>
    <row r="1" spans="1:12" x14ac:dyDescent="0.25">
      <c r="A1" s="28" t="s">
        <v>29</v>
      </c>
      <c r="B1" s="95"/>
    </row>
    <row r="2" spans="1:12" x14ac:dyDescent="0.25">
      <c r="A2" s="22" t="s">
        <v>114</v>
      </c>
      <c r="B2" s="22"/>
    </row>
    <row r="3" spans="1:12" x14ac:dyDescent="0.25">
      <c r="A3" t="s">
        <v>109</v>
      </c>
    </row>
    <row r="4" spans="1:12" x14ac:dyDescent="0.25">
      <c r="A4" t="s">
        <v>108</v>
      </c>
    </row>
    <row r="5" spans="1:12" x14ac:dyDescent="0.25">
      <c r="A5" t="s">
        <v>110</v>
      </c>
    </row>
    <row r="6" spans="1:12" x14ac:dyDescent="0.25">
      <c r="A6" t="s">
        <v>107</v>
      </c>
      <c r="C6" t="s">
        <v>135</v>
      </c>
      <c r="J6" t="s">
        <v>7</v>
      </c>
    </row>
    <row r="7" spans="1:12" x14ac:dyDescent="0.25">
      <c r="A7" t="s">
        <v>112</v>
      </c>
    </row>
    <row r="8" spans="1:12" x14ac:dyDescent="0.25">
      <c r="A8" t="s">
        <v>36</v>
      </c>
      <c r="C8" t="s">
        <v>133</v>
      </c>
      <c r="E8" t="s">
        <v>134</v>
      </c>
      <c r="J8" t="s">
        <v>133</v>
      </c>
      <c r="L8" t="s">
        <v>134</v>
      </c>
    </row>
    <row r="9" spans="1:12" x14ac:dyDescent="0.25">
      <c r="A9" t="s">
        <v>111</v>
      </c>
    </row>
    <row r="10" spans="1:12" x14ac:dyDescent="0.25">
      <c r="A10" s="22" t="s">
        <v>115</v>
      </c>
      <c r="B10" s="22"/>
      <c r="C10" s="36" t="s">
        <v>58</v>
      </c>
      <c r="E10" s="36" t="s">
        <v>43</v>
      </c>
      <c r="J10" s="36" t="s">
        <v>47</v>
      </c>
      <c r="L10" s="36" t="s">
        <v>95</v>
      </c>
    </row>
    <row r="11" spans="1:12" x14ac:dyDescent="0.25">
      <c r="A11" t="s">
        <v>95</v>
      </c>
      <c r="C11" s="36" t="s">
        <v>102</v>
      </c>
      <c r="E11" s="36" t="s">
        <v>93</v>
      </c>
      <c r="J11" s="36" t="s">
        <v>56</v>
      </c>
      <c r="L11" s="36" t="s">
        <v>33</v>
      </c>
    </row>
    <row r="12" spans="1:12" x14ac:dyDescent="0.25">
      <c r="A12" t="s">
        <v>105</v>
      </c>
      <c r="C12" s="134"/>
      <c r="E12" s="132"/>
      <c r="J12" s="134"/>
      <c r="L12" s="132"/>
    </row>
    <row r="13" spans="1:12" x14ac:dyDescent="0.25">
      <c r="A13" t="s">
        <v>103</v>
      </c>
      <c r="C13" s="36" t="s">
        <v>56</v>
      </c>
      <c r="E13" s="36" t="s">
        <v>33</v>
      </c>
      <c r="J13" s="36" t="s">
        <v>44</v>
      </c>
      <c r="L13" s="36" t="s">
        <v>100</v>
      </c>
    </row>
    <row r="14" spans="1:12" x14ac:dyDescent="0.25">
      <c r="A14" t="s">
        <v>33</v>
      </c>
      <c r="C14" s="36" t="s">
        <v>65</v>
      </c>
      <c r="E14" s="36" t="s">
        <v>106</v>
      </c>
      <c r="J14" s="36" t="s">
        <v>102</v>
      </c>
      <c r="L14" s="36" t="s">
        <v>90</v>
      </c>
    </row>
    <row r="15" spans="1:12" x14ac:dyDescent="0.25">
      <c r="A15" t="s">
        <v>104</v>
      </c>
      <c r="C15" s="134"/>
      <c r="E15" s="132"/>
      <c r="J15" s="134"/>
      <c r="L15" s="132"/>
    </row>
    <row r="16" spans="1:12" x14ac:dyDescent="0.25">
      <c r="A16" t="s">
        <v>106</v>
      </c>
      <c r="C16" s="36" t="s">
        <v>38</v>
      </c>
      <c r="E16" s="36" t="s">
        <v>35</v>
      </c>
      <c r="J16" s="36" t="s">
        <v>50</v>
      </c>
      <c r="L16" s="36" t="s">
        <v>106</v>
      </c>
    </row>
    <row r="17" spans="1:23" x14ac:dyDescent="0.25">
      <c r="A17" s="22" t="s">
        <v>131</v>
      </c>
      <c r="B17" s="22"/>
      <c r="C17" s="36" t="s">
        <v>54</v>
      </c>
      <c r="E17" s="36" t="s">
        <v>99</v>
      </c>
      <c r="J17" s="36" t="s">
        <v>94</v>
      </c>
      <c r="L17" s="36" t="s">
        <v>93</v>
      </c>
    </row>
    <row r="18" spans="1:23" x14ac:dyDescent="0.25">
      <c r="A18" t="s">
        <v>90</v>
      </c>
      <c r="C18" s="134"/>
      <c r="E18" s="132"/>
      <c r="J18" s="134"/>
      <c r="L18" s="132"/>
      <c r="Q18" s="36" t="s">
        <v>38</v>
      </c>
      <c r="S18">
        <f t="shared" ref="S18:S39" ca="1" si="0">RANDBETWEEN(1,1000)</f>
        <v>91</v>
      </c>
      <c r="U18" s="36" t="s">
        <v>106</v>
      </c>
      <c r="W18">
        <f t="shared" ref="W18:W39" ca="1" si="1">RANDBETWEEN(1,1000)</f>
        <v>238</v>
      </c>
    </row>
    <row r="19" spans="1:23" x14ac:dyDescent="0.25">
      <c r="A19" t="s">
        <v>92</v>
      </c>
      <c r="C19" s="36" t="s">
        <v>47</v>
      </c>
      <c r="E19" s="36" t="s">
        <v>105</v>
      </c>
      <c r="J19" s="36" t="s">
        <v>53</v>
      </c>
      <c r="L19" s="36" t="s">
        <v>98</v>
      </c>
      <c r="Q19" s="36" t="s">
        <v>58</v>
      </c>
      <c r="S19">
        <f t="shared" ca="1" si="0"/>
        <v>603</v>
      </c>
      <c r="U19" s="36" t="s">
        <v>46</v>
      </c>
      <c r="W19">
        <f t="shared" ca="1" si="1"/>
        <v>245</v>
      </c>
    </row>
    <row r="20" spans="1:23" x14ac:dyDescent="0.25">
      <c r="A20" t="s">
        <v>43</v>
      </c>
      <c r="C20" s="36" t="s">
        <v>101</v>
      </c>
      <c r="E20" s="36" t="s">
        <v>111</v>
      </c>
      <c r="J20" s="36" t="s">
        <v>58</v>
      </c>
      <c r="L20" s="36" t="s">
        <v>108</v>
      </c>
      <c r="Q20" s="36" t="s">
        <v>94</v>
      </c>
      <c r="S20">
        <f t="shared" ca="1" si="0"/>
        <v>775</v>
      </c>
      <c r="U20" s="36" t="s">
        <v>34</v>
      </c>
      <c r="W20">
        <f t="shared" ca="1" si="1"/>
        <v>854</v>
      </c>
    </row>
    <row r="21" spans="1:23" x14ac:dyDescent="0.25">
      <c r="A21" t="s">
        <v>48</v>
      </c>
      <c r="C21" s="134"/>
      <c r="E21" s="132"/>
      <c r="J21" s="134"/>
      <c r="L21" s="132"/>
      <c r="Q21" s="36" t="s">
        <v>92</v>
      </c>
      <c r="S21">
        <f t="shared" ca="1" si="0"/>
        <v>210</v>
      </c>
      <c r="U21" s="36" t="s">
        <v>100</v>
      </c>
      <c r="W21">
        <f t="shared" ca="1" si="1"/>
        <v>887</v>
      </c>
    </row>
    <row r="22" spans="1:23" x14ac:dyDescent="0.25">
      <c r="A22" t="s">
        <v>35</v>
      </c>
      <c r="C22" s="36" t="s">
        <v>96</v>
      </c>
      <c r="E22" s="36" t="s">
        <v>90</v>
      </c>
      <c r="J22" s="36" t="s">
        <v>101</v>
      </c>
      <c r="L22" s="36" t="s">
        <v>99</v>
      </c>
      <c r="Q22" s="36" t="s">
        <v>47</v>
      </c>
      <c r="S22">
        <f t="shared" ca="1" si="0"/>
        <v>545</v>
      </c>
      <c r="U22" s="36" t="s">
        <v>35</v>
      </c>
      <c r="W22">
        <f t="shared" ca="1" si="1"/>
        <v>123</v>
      </c>
    </row>
    <row r="23" spans="1:23" x14ac:dyDescent="0.25">
      <c r="A23" t="s">
        <v>47</v>
      </c>
      <c r="C23" s="36" t="s">
        <v>53</v>
      </c>
      <c r="E23" s="36" t="s">
        <v>45</v>
      </c>
      <c r="J23" s="36" t="s">
        <v>51</v>
      </c>
      <c r="L23" s="36" t="s">
        <v>112</v>
      </c>
      <c r="Q23" s="36" t="s">
        <v>65</v>
      </c>
      <c r="S23">
        <f t="shared" ca="1" si="0"/>
        <v>509</v>
      </c>
      <c r="U23" s="36" t="s">
        <v>98</v>
      </c>
      <c r="W23">
        <f t="shared" ca="1" si="1"/>
        <v>621</v>
      </c>
    </row>
    <row r="24" spans="1:23" x14ac:dyDescent="0.25">
      <c r="A24" t="s">
        <v>45</v>
      </c>
      <c r="C24" s="134"/>
      <c r="E24" s="132"/>
      <c r="J24" s="134"/>
      <c r="L24" s="132"/>
      <c r="Q24" s="36" t="s">
        <v>54</v>
      </c>
      <c r="S24">
        <f t="shared" ca="1" si="0"/>
        <v>218</v>
      </c>
      <c r="U24" s="36" t="s">
        <v>111</v>
      </c>
      <c r="W24">
        <f t="shared" ca="1" si="1"/>
        <v>519</v>
      </c>
    </row>
    <row r="25" spans="1:23" x14ac:dyDescent="0.25">
      <c r="A25" t="s">
        <v>34</v>
      </c>
      <c r="C25" s="36" t="s">
        <v>92</v>
      </c>
      <c r="E25" s="36" t="s">
        <v>100</v>
      </c>
      <c r="J25" s="36" t="s">
        <v>57</v>
      </c>
      <c r="L25" s="36" t="s">
        <v>34</v>
      </c>
      <c r="Q25" s="36" t="s">
        <v>48</v>
      </c>
      <c r="S25">
        <f t="shared" ca="1" si="0"/>
        <v>780</v>
      </c>
      <c r="U25" s="36" t="s">
        <v>36</v>
      </c>
      <c r="W25">
        <f t="shared" ca="1" si="1"/>
        <v>962</v>
      </c>
    </row>
    <row r="26" spans="1:23" x14ac:dyDescent="0.25">
      <c r="A26" t="s">
        <v>46</v>
      </c>
      <c r="C26" s="36" t="s">
        <v>57</v>
      </c>
      <c r="E26" s="36" t="s">
        <v>46</v>
      </c>
      <c r="J26" s="36" t="s">
        <v>48</v>
      </c>
      <c r="L26" s="36" t="s">
        <v>110</v>
      </c>
      <c r="Q26" s="36" t="s">
        <v>101</v>
      </c>
      <c r="S26">
        <f t="shared" ca="1" si="0"/>
        <v>495</v>
      </c>
      <c r="U26" s="36" t="s">
        <v>110</v>
      </c>
      <c r="W26">
        <f t="shared" ca="1" si="1"/>
        <v>624</v>
      </c>
    </row>
    <row r="27" spans="1:23" x14ac:dyDescent="0.25">
      <c r="A27" t="s">
        <v>42</v>
      </c>
      <c r="C27" s="134"/>
      <c r="E27" s="132"/>
      <c r="J27" s="134"/>
      <c r="L27" s="132"/>
      <c r="Q27" s="36" t="s">
        <v>53</v>
      </c>
      <c r="S27">
        <f t="shared" ca="1" si="0"/>
        <v>318</v>
      </c>
      <c r="U27" s="36" t="s">
        <v>99</v>
      </c>
      <c r="W27">
        <f t="shared" ca="1" si="1"/>
        <v>381</v>
      </c>
    </row>
    <row r="28" spans="1:23" x14ac:dyDescent="0.25">
      <c r="A28" t="s">
        <v>91</v>
      </c>
      <c r="C28" s="36" t="s">
        <v>50</v>
      </c>
      <c r="E28" s="36" t="s">
        <v>95</v>
      </c>
      <c r="J28" s="36" t="s">
        <v>65</v>
      </c>
      <c r="L28" s="36" t="s">
        <v>91</v>
      </c>
      <c r="Q28" s="36" t="s">
        <v>51</v>
      </c>
      <c r="S28">
        <f t="shared" ca="1" si="0"/>
        <v>79</v>
      </c>
      <c r="U28" s="36" t="s">
        <v>95</v>
      </c>
      <c r="W28">
        <f t="shared" ca="1" si="1"/>
        <v>539</v>
      </c>
    </row>
    <row r="29" spans="1:23" x14ac:dyDescent="0.25">
      <c r="A29" t="s">
        <v>44</v>
      </c>
      <c r="C29" s="36" t="s">
        <v>42</v>
      </c>
      <c r="E29" s="36" t="s">
        <v>34</v>
      </c>
      <c r="J29" s="36" t="s">
        <v>96</v>
      </c>
      <c r="L29" s="36" t="s">
        <v>46</v>
      </c>
      <c r="Q29" s="36" t="s">
        <v>50</v>
      </c>
      <c r="S29">
        <f t="shared" ca="1" si="0"/>
        <v>538</v>
      </c>
      <c r="U29" s="36" t="s">
        <v>45</v>
      </c>
      <c r="W29">
        <f t="shared" ca="1" si="1"/>
        <v>861</v>
      </c>
    </row>
    <row r="30" spans="1:23" x14ac:dyDescent="0.25">
      <c r="A30" s="22" t="s">
        <v>132</v>
      </c>
      <c r="B30" s="22"/>
      <c r="C30" s="134"/>
      <c r="E30" s="132"/>
      <c r="J30" s="134"/>
      <c r="L30" s="132"/>
      <c r="Q30" s="36" t="s">
        <v>56</v>
      </c>
      <c r="S30">
        <f t="shared" ca="1" si="0"/>
        <v>500</v>
      </c>
      <c r="U30" s="36" t="s">
        <v>93</v>
      </c>
      <c r="W30">
        <f t="shared" ca="1" si="1"/>
        <v>946</v>
      </c>
    </row>
    <row r="31" spans="1:23" x14ac:dyDescent="0.25">
      <c r="A31" t="s">
        <v>93</v>
      </c>
      <c r="C31" s="36" t="s">
        <v>51</v>
      </c>
      <c r="E31" s="36" t="s">
        <v>91</v>
      </c>
      <c r="J31" s="36" t="s">
        <v>54</v>
      </c>
      <c r="L31" s="36" t="s">
        <v>45</v>
      </c>
      <c r="Q31" s="36" t="s">
        <v>102</v>
      </c>
      <c r="S31">
        <f t="shared" ca="1" si="0"/>
        <v>629</v>
      </c>
      <c r="U31" s="36" t="s">
        <v>112</v>
      </c>
      <c r="W31">
        <f t="shared" ca="1" si="1"/>
        <v>375</v>
      </c>
    </row>
    <row r="32" spans="1:23" x14ac:dyDescent="0.25">
      <c r="A32" t="s">
        <v>58</v>
      </c>
      <c r="C32" s="36" t="s">
        <v>48</v>
      </c>
      <c r="E32" s="36" t="s">
        <v>110</v>
      </c>
      <c r="J32" s="36" t="s">
        <v>55</v>
      </c>
      <c r="L32" s="36" t="s">
        <v>36</v>
      </c>
      <c r="Q32" s="36" t="s">
        <v>57</v>
      </c>
      <c r="S32">
        <f t="shared" ca="1" si="0"/>
        <v>420</v>
      </c>
      <c r="U32" s="36" t="s">
        <v>105</v>
      </c>
      <c r="W32">
        <f t="shared" ca="1" si="1"/>
        <v>389</v>
      </c>
    </row>
    <row r="33" spans="1:23" x14ac:dyDescent="0.25">
      <c r="A33" t="s">
        <v>56</v>
      </c>
      <c r="C33" s="134"/>
      <c r="E33" s="132"/>
      <c r="J33" s="134"/>
      <c r="L33" s="132"/>
      <c r="Q33" s="36" t="s">
        <v>55</v>
      </c>
      <c r="S33">
        <f t="shared" ca="1" si="0"/>
        <v>689</v>
      </c>
      <c r="U33" s="36" t="s">
        <v>90</v>
      </c>
      <c r="W33">
        <f t="shared" ca="1" si="1"/>
        <v>917</v>
      </c>
    </row>
    <row r="34" spans="1:23" x14ac:dyDescent="0.25">
      <c r="A34" t="s">
        <v>94</v>
      </c>
      <c r="C34" s="36" t="s">
        <v>55</v>
      </c>
      <c r="E34" s="36" t="s">
        <v>112</v>
      </c>
      <c r="J34" s="36" t="s">
        <v>52</v>
      </c>
      <c r="L34" s="36" t="s">
        <v>103</v>
      </c>
      <c r="Q34" s="36" t="s">
        <v>42</v>
      </c>
      <c r="S34">
        <f t="shared" ca="1" si="0"/>
        <v>966</v>
      </c>
      <c r="U34" s="36" t="s">
        <v>103</v>
      </c>
      <c r="W34">
        <f t="shared" ca="1" si="1"/>
        <v>752</v>
      </c>
    </row>
    <row r="35" spans="1:23" x14ac:dyDescent="0.25">
      <c r="A35" t="s">
        <v>59</v>
      </c>
      <c r="C35" s="36" t="s">
        <v>52</v>
      </c>
      <c r="E35" s="36" t="s">
        <v>36</v>
      </c>
      <c r="J35" s="36" t="s">
        <v>42</v>
      </c>
      <c r="L35" s="36" t="s">
        <v>105</v>
      </c>
      <c r="Q35" s="36" t="s">
        <v>44</v>
      </c>
      <c r="S35">
        <f t="shared" ca="1" si="0"/>
        <v>113</v>
      </c>
      <c r="U35" s="36" t="s">
        <v>108</v>
      </c>
      <c r="W35">
        <f t="shared" ca="1" si="1"/>
        <v>679</v>
      </c>
    </row>
    <row r="36" spans="1:23" x14ac:dyDescent="0.25">
      <c r="A36" t="s">
        <v>52</v>
      </c>
      <c r="C36" s="134"/>
      <c r="E36" s="132"/>
      <c r="J36" s="134"/>
      <c r="L36" s="132"/>
      <c r="Q36" s="36" t="s">
        <v>59</v>
      </c>
      <c r="S36">
        <f t="shared" ca="1" si="0"/>
        <v>245</v>
      </c>
      <c r="U36" s="36" t="s">
        <v>91</v>
      </c>
      <c r="W36">
        <f t="shared" ca="1" si="1"/>
        <v>178</v>
      </c>
    </row>
    <row r="37" spans="1:23" x14ac:dyDescent="0.25">
      <c r="A37" t="s">
        <v>65</v>
      </c>
      <c r="C37" s="36" t="s">
        <v>44</v>
      </c>
      <c r="E37" s="36" t="s">
        <v>109</v>
      </c>
      <c r="J37" s="36" t="s">
        <v>92</v>
      </c>
      <c r="L37" s="36" t="s">
        <v>109</v>
      </c>
      <c r="Q37" s="36" t="s">
        <v>52</v>
      </c>
      <c r="S37">
        <f t="shared" ca="1" si="0"/>
        <v>579</v>
      </c>
      <c r="U37" s="36" t="s">
        <v>33</v>
      </c>
      <c r="W37">
        <f t="shared" ca="1" si="1"/>
        <v>206</v>
      </c>
    </row>
    <row r="38" spans="1:23" x14ac:dyDescent="0.25">
      <c r="A38" t="s">
        <v>96</v>
      </c>
      <c r="C38" s="36" t="s">
        <v>59</v>
      </c>
      <c r="E38" s="36" t="s">
        <v>98</v>
      </c>
      <c r="J38" s="36" t="s">
        <v>59</v>
      </c>
      <c r="L38" s="36" t="s">
        <v>111</v>
      </c>
      <c r="Q38" s="36" t="s">
        <v>97</v>
      </c>
      <c r="S38">
        <f t="shared" ca="1" si="0"/>
        <v>793</v>
      </c>
      <c r="U38" s="36" t="s">
        <v>43</v>
      </c>
      <c r="W38">
        <f t="shared" ca="1" si="1"/>
        <v>89</v>
      </c>
    </row>
    <row r="39" spans="1:23" x14ac:dyDescent="0.25">
      <c r="A39" t="s">
        <v>98</v>
      </c>
      <c r="C39" s="134"/>
      <c r="E39" s="132"/>
      <c r="J39" s="134"/>
      <c r="L39" s="132"/>
      <c r="Q39" s="36" t="s">
        <v>96</v>
      </c>
      <c r="S39">
        <f t="shared" ca="1" si="0"/>
        <v>321</v>
      </c>
      <c r="U39" s="36" t="s">
        <v>109</v>
      </c>
      <c r="W39">
        <f t="shared" ca="1" si="1"/>
        <v>848</v>
      </c>
    </row>
    <row r="40" spans="1:23" x14ac:dyDescent="0.25">
      <c r="A40" t="s">
        <v>97</v>
      </c>
      <c r="C40" s="36" t="s">
        <v>94</v>
      </c>
      <c r="E40" s="36" t="s">
        <v>108</v>
      </c>
      <c r="J40" s="36" t="s">
        <v>97</v>
      </c>
      <c r="L40" s="36" t="s">
        <v>35</v>
      </c>
    </row>
    <row r="41" spans="1:23" x14ac:dyDescent="0.25">
      <c r="A41" t="s">
        <v>57</v>
      </c>
      <c r="C41" s="36" t="s">
        <v>97</v>
      </c>
      <c r="E41" s="36" t="s">
        <v>103</v>
      </c>
      <c r="J41" s="36" t="s">
        <v>38</v>
      </c>
      <c r="L41" s="36" t="s">
        <v>43</v>
      </c>
    </row>
    <row r="42" spans="1:23" x14ac:dyDescent="0.25">
      <c r="A42" t="s">
        <v>54</v>
      </c>
    </row>
    <row r="43" spans="1:23" x14ac:dyDescent="0.25">
      <c r="A43" t="s">
        <v>50</v>
      </c>
    </row>
    <row r="44" spans="1:23" x14ac:dyDescent="0.25">
      <c r="A44" t="s">
        <v>55</v>
      </c>
    </row>
    <row r="45" spans="1:23" x14ac:dyDescent="0.25">
      <c r="A45" t="s">
        <v>49</v>
      </c>
    </row>
    <row r="46" spans="1:23" x14ac:dyDescent="0.25">
      <c r="A46" t="s">
        <v>99</v>
      </c>
      <c r="C46" t="s">
        <v>10</v>
      </c>
      <c r="I46" t="s">
        <v>8</v>
      </c>
    </row>
    <row r="47" spans="1:23" x14ac:dyDescent="0.25">
      <c r="A47" t="s">
        <v>101</v>
      </c>
    </row>
    <row r="48" spans="1:23" x14ac:dyDescent="0.25">
      <c r="A48" t="s">
        <v>51</v>
      </c>
      <c r="C48" s="36" t="s">
        <v>103</v>
      </c>
      <c r="E48" s="132"/>
      <c r="I48" t="s">
        <v>133</v>
      </c>
      <c r="K48" t="s">
        <v>134</v>
      </c>
      <c r="S48" t="s">
        <v>10</v>
      </c>
    </row>
    <row r="49" spans="1:22" x14ac:dyDescent="0.25">
      <c r="A49" t="s">
        <v>38</v>
      </c>
      <c r="C49" s="36" t="s">
        <v>59</v>
      </c>
      <c r="E49" s="36" t="s">
        <v>35</v>
      </c>
    </row>
    <row r="50" spans="1:22" x14ac:dyDescent="0.25">
      <c r="A50" t="s">
        <v>100</v>
      </c>
      <c r="C50" s="134"/>
      <c r="E50" s="36" t="s">
        <v>50</v>
      </c>
      <c r="F50" s="36"/>
      <c r="I50" s="36" t="s">
        <v>38</v>
      </c>
      <c r="K50" s="36" t="s">
        <v>106</v>
      </c>
      <c r="N50" s="36" t="s">
        <v>103</v>
      </c>
      <c r="O50" s="36"/>
      <c r="P50">
        <f t="shared" ref="P50:P93" ca="1" si="2">RANDBETWEEN(1,1000)</f>
        <v>33</v>
      </c>
      <c r="S50" s="36" t="s">
        <v>103</v>
      </c>
      <c r="V50" s="36" t="s">
        <v>110</v>
      </c>
    </row>
    <row r="51" spans="1:22" x14ac:dyDescent="0.25">
      <c r="A51" t="s">
        <v>102</v>
      </c>
      <c r="C51" s="36" t="s">
        <v>112</v>
      </c>
      <c r="E51" s="132"/>
      <c r="F51" s="36"/>
      <c r="I51" s="36" t="s">
        <v>58</v>
      </c>
      <c r="K51" s="36" t="s">
        <v>45</v>
      </c>
      <c r="N51" s="36" t="s">
        <v>59</v>
      </c>
      <c r="O51" s="36"/>
      <c r="P51">
        <f t="shared" ca="1" si="2"/>
        <v>56</v>
      </c>
      <c r="S51" s="36" t="s">
        <v>59</v>
      </c>
      <c r="V51" s="36" t="s">
        <v>109</v>
      </c>
    </row>
    <row r="52" spans="1:22" x14ac:dyDescent="0.25">
      <c r="A52" t="s">
        <v>53</v>
      </c>
      <c r="C52" s="36" t="s">
        <v>52</v>
      </c>
      <c r="E52" s="36" t="s">
        <v>55</v>
      </c>
      <c r="I52" s="134"/>
      <c r="K52" s="132"/>
      <c r="N52" s="36" t="s">
        <v>112</v>
      </c>
      <c r="O52" s="36"/>
      <c r="P52">
        <f t="shared" ca="1" si="2"/>
        <v>518</v>
      </c>
      <c r="S52" s="36" t="s">
        <v>112</v>
      </c>
      <c r="V52" s="36" t="s">
        <v>111</v>
      </c>
    </row>
    <row r="53" spans="1:22" x14ac:dyDescent="0.25">
      <c r="A53" t="s">
        <v>77</v>
      </c>
      <c r="C53" s="134"/>
      <c r="D53" s="36"/>
      <c r="E53" s="36" t="s">
        <v>101</v>
      </c>
      <c r="I53" s="36" t="s">
        <v>94</v>
      </c>
      <c r="K53" s="36" t="s">
        <v>34</v>
      </c>
      <c r="N53" s="36" t="s">
        <v>52</v>
      </c>
      <c r="O53" s="36"/>
      <c r="P53">
        <f t="shared" ca="1" si="2"/>
        <v>155</v>
      </c>
      <c r="S53" s="140"/>
      <c r="V53" s="140"/>
    </row>
    <row r="54" spans="1:22" x14ac:dyDescent="0.25">
      <c r="C54" s="36" t="s">
        <v>105</v>
      </c>
      <c r="D54" s="36"/>
      <c r="E54" s="132"/>
      <c r="I54" s="36" t="s">
        <v>92</v>
      </c>
      <c r="K54" s="36" t="s">
        <v>100</v>
      </c>
      <c r="N54" s="36" t="s">
        <v>105</v>
      </c>
      <c r="P54">
        <f t="shared" ca="1" si="2"/>
        <v>923</v>
      </c>
      <c r="S54" s="36" t="s">
        <v>52</v>
      </c>
      <c r="V54" s="36" t="s">
        <v>45</v>
      </c>
    </row>
    <row r="55" spans="1:22" x14ac:dyDescent="0.25">
      <c r="C55" s="36" t="s">
        <v>53</v>
      </c>
      <c r="E55" s="36" t="s">
        <v>106</v>
      </c>
      <c r="I55" s="134"/>
      <c r="K55" s="132"/>
      <c r="N55" s="36" t="s">
        <v>53</v>
      </c>
      <c r="P55">
        <f t="shared" ca="1" si="2"/>
        <v>189</v>
      </c>
      <c r="S55" s="36" t="s">
        <v>105</v>
      </c>
      <c r="V55" s="36" t="s">
        <v>101</v>
      </c>
    </row>
    <row r="56" spans="1:22" x14ac:dyDescent="0.25">
      <c r="C56" s="134"/>
      <c r="E56" s="36" t="s">
        <v>36</v>
      </c>
      <c r="I56" s="36" t="s">
        <v>47</v>
      </c>
      <c r="K56" s="36" t="s">
        <v>35</v>
      </c>
      <c r="N56" s="36" t="s">
        <v>109</v>
      </c>
      <c r="P56">
        <f t="shared" ca="1" si="2"/>
        <v>809</v>
      </c>
      <c r="S56" s="36" t="s">
        <v>53</v>
      </c>
      <c r="V56" s="36" t="s">
        <v>108</v>
      </c>
    </row>
    <row r="57" spans="1:22" x14ac:dyDescent="0.25">
      <c r="C57" s="36" t="s">
        <v>109</v>
      </c>
      <c r="E57" s="132"/>
      <c r="I57" s="36" t="s">
        <v>65</v>
      </c>
      <c r="K57" s="36" t="s">
        <v>98</v>
      </c>
      <c r="N57" s="36" t="s">
        <v>90</v>
      </c>
      <c r="P57">
        <f t="shared" ca="1" si="2"/>
        <v>446</v>
      </c>
      <c r="S57" s="140"/>
    </row>
    <row r="58" spans="1:22" x14ac:dyDescent="0.25">
      <c r="C58" s="36" t="s">
        <v>90</v>
      </c>
      <c r="E58" s="36" t="s">
        <v>111</v>
      </c>
      <c r="I58" s="134"/>
      <c r="K58" s="132"/>
      <c r="N58" s="36" t="s">
        <v>99</v>
      </c>
      <c r="P58">
        <f t="shared" ca="1" si="2"/>
        <v>287</v>
      </c>
      <c r="S58" s="36" t="s">
        <v>36</v>
      </c>
    </row>
    <row r="59" spans="1:22" x14ac:dyDescent="0.25">
      <c r="C59" s="134"/>
      <c r="E59" s="36" t="s">
        <v>45</v>
      </c>
      <c r="I59" s="36" t="s">
        <v>54</v>
      </c>
      <c r="K59" s="36" t="s">
        <v>111</v>
      </c>
      <c r="N59" s="36" t="s">
        <v>91</v>
      </c>
      <c r="P59">
        <f t="shared" ca="1" si="2"/>
        <v>982</v>
      </c>
      <c r="S59" s="36" t="s">
        <v>90</v>
      </c>
    </row>
    <row r="60" spans="1:22" x14ac:dyDescent="0.25">
      <c r="C60" s="36" t="s">
        <v>99</v>
      </c>
      <c r="E60" s="132"/>
      <c r="I60" s="36" t="s">
        <v>48</v>
      </c>
      <c r="K60" s="36" t="s">
        <v>36</v>
      </c>
      <c r="N60" s="36" t="s">
        <v>34</v>
      </c>
      <c r="P60">
        <f t="shared" ca="1" si="2"/>
        <v>394</v>
      </c>
      <c r="S60" s="36" t="s">
        <v>99</v>
      </c>
    </row>
    <row r="61" spans="1:22" x14ac:dyDescent="0.25">
      <c r="C61" s="36" t="s">
        <v>91</v>
      </c>
      <c r="E61" s="36" t="s">
        <v>44</v>
      </c>
      <c r="I61" s="134"/>
      <c r="K61" s="132"/>
      <c r="N61" s="36" t="s">
        <v>33</v>
      </c>
      <c r="P61">
        <f t="shared" ca="1" si="2"/>
        <v>319</v>
      </c>
      <c r="S61" s="140"/>
    </row>
    <row r="62" spans="1:22" x14ac:dyDescent="0.25">
      <c r="C62" s="134"/>
      <c r="E62" s="36" t="s">
        <v>108</v>
      </c>
      <c r="I62" s="36" t="s">
        <v>101</v>
      </c>
      <c r="K62" s="36" t="s">
        <v>110</v>
      </c>
      <c r="N62" s="36" t="s">
        <v>57</v>
      </c>
      <c r="P62">
        <f t="shared" ca="1" si="2"/>
        <v>578</v>
      </c>
      <c r="S62" s="36" t="s">
        <v>91</v>
      </c>
    </row>
    <row r="63" spans="1:22" x14ac:dyDescent="0.25">
      <c r="C63" s="36" t="s">
        <v>34</v>
      </c>
      <c r="E63" s="132"/>
      <c r="I63" s="36" t="s">
        <v>42</v>
      </c>
      <c r="K63" s="36" t="s">
        <v>99</v>
      </c>
      <c r="N63" s="36" t="s">
        <v>100</v>
      </c>
      <c r="P63">
        <f t="shared" ca="1" si="2"/>
        <v>587</v>
      </c>
      <c r="S63" s="36" t="s">
        <v>34</v>
      </c>
    </row>
    <row r="64" spans="1:22" x14ac:dyDescent="0.25">
      <c r="C64" s="36" t="s">
        <v>33</v>
      </c>
      <c r="E64" s="36" t="s">
        <v>46</v>
      </c>
      <c r="I64" s="134"/>
      <c r="K64" s="132"/>
      <c r="N64" s="36" t="s">
        <v>102</v>
      </c>
      <c r="P64">
        <f t="shared" ca="1" si="2"/>
        <v>769</v>
      </c>
      <c r="S64" s="36" t="s">
        <v>51</v>
      </c>
    </row>
    <row r="65" spans="3:19" x14ac:dyDescent="0.25">
      <c r="C65" s="134"/>
      <c r="E65" s="36" t="s">
        <v>110</v>
      </c>
      <c r="I65" s="36" t="s">
        <v>51</v>
      </c>
      <c r="K65" s="36" t="s">
        <v>46</v>
      </c>
      <c r="N65" s="36" t="s">
        <v>43</v>
      </c>
      <c r="P65">
        <f t="shared" ca="1" si="2"/>
        <v>591</v>
      </c>
      <c r="S65" s="140"/>
    </row>
    <row r="66" spans="3:19" x14ac:dyDescent="0.25">
      <c r="C66" s="36" t="s">
        <v>57</v>
      </c>
      <c r="I66" s="36" t="s">
        <v>50</v>
      </c>
      <c r="K66" s="36" t="s">
        <v>95</v>
      </c>
      <c r="N66" s="36" t="s">
        <v>94</v>
      </c>
      <c r="O66" s="2"/>
      <c r="P66">
        <f t="shared" ca="1" si="2"/>
        <v>872</v>
      </c>
      <c r="S66" s="36" t="s">
        <v>46</v>
      </c>
    </row>
    <row r="67" spans="3:19" x14ac:dyDescent="0.25">
      <c r="C67" s="36" t="s">
        <v>100</v>
      </c>
      <c r="I67" s="134"/>
      <c r="K67" s="132"/>
      <c r="N67" s="36" t="s">
        <v>65</v>
      </c>
      <c r="P67">
        <f t="shared" ca="1" si="2"/>
        <v>854</v>
      </c>
      <c r="S67" s="36" t="s">
        <v>100</v>
      </c>
    </row>
    <row r="68" spans="3:19" x14ac:dyDescent="0.25">
      <c r="C68" s="134"/>
      <c r="I68" s="36" t="s">
        <v>56</v>
      </c>
      <c r="K68" s="36" t="s">
        <v>93</v>
      </c>
      <c r="N68" s="36" t="s">
        <v>56</v>
      </c>
      <c r="P68">
        <f t="shared" ca="1" si="2"/>
        <v>592</v>
      </c>
      <c r="S68" s="36" t="s">
        <v>102</v>
      </c>
    </row>
    <row r="69" spans="3:19" x14ac:dyDescent="0.25">
      <c r="C69" s="36" t="s">
        <v>102</v>
      </c>
      <c r="I69" s="36" t="s">
        <v>102</v>
      </c>
      <c r="K69" s="36" t="s">
        <v>112</v>
      </c>
      <c r="N69" s="36" t="s">
        <v>92</v>
      </c>
      <c r="O69" s="2"/>
      <c r="P69">
        <f t="shared" ca="1" si="2"/>
        <v>312</v>
      </c>
      <c r="S69" s="140"/>
    </row>
    <row r="70" spans="3:19" x14ac:dyDescent="0.25">
      <c r="C70" s="36" t="s">
        <v>43</v>
      </c>
      <c r="I70" s="134"/>
      <c r="K70" s="132"/>
      <c r="N70" s="36" t="s">
        <v>51</v>
      </c>
      <c r="P70">
        <f t="shared" ca="1" si="2"/>
        <v>657</v>
      </c>
      <c r="S70" s="36" t="s">
        <v>94</v>
      </c>
    </row>
    <row r="71" spans="3:19" x14ac:dyDescent="0.25">
      <c r="C71" s="134"/>
      <c r="I71" s="36" t="s">
        <v>57</v>
      </c>
      <c r="K71" s="36" t="s">
        <v>105</v>
      </c>
      <c r="N71" s="36" t="s">
        <v>98</v>
      </c>
      <c r="P71">
        <f t="shared" ca="1" si="2"/>
        <v>278</v>
      </c>
      <c r="S71" s="36" t="s">
        <v>65</v>
      </c>
    </row>
    <row r="72" spans="3:19" x14ac:dyDescent="0.25">
      <c r="C72" s="36" t="s">
        <v>94</v>
      </c>
      <c r="I72" s="36" t="s">
        <v>55</v>
      </c>
      <c r="K72" s="36" t="s">
        <v>90</v>
      </c>
      <c r="N72" s="36" t="s">
        <v>48</v>
      </c>
      <c r="P72">
        <f t="shared" ca="1" si="2"/>
        <v>129</v>
      </c>
      <c r="S72" s="36" t="s">
        <v>56</v>
      </c>
    </row>
    <row r="73" spans="3:19" x14ac:dyDescent="0.25">
      <c r="C73" s="36" t="s">
        <v>65</v>
      </c>
      <c r="I73" s="134"/>
      <c r="K73" s="132"/>
      <c r="N73" s="36" t="s">
        <v>47</v>
      </c>
      <c r="P73">
        <f t="shared" ca="1" si="2"/>
        <v>202</v>
      </c>
      <c r="S73" s="140"/>
    </row>
    <row r="74" spans="3:19" x14ac:dyDescent="0.25">
      <c r="C74" s="134"/>
      <c r="I74" s="36" t="s">
        <v>53</v>
      </c>
      <c r="K74" s="36" t="s">
        <v>103</v>
      </c>
      <c r="N74" s="36" t="s">
        <v>54</v>
      </c>
      <c r="P74">
        <f t="shared" ca="1" si="2"/>
        <v>38</v>
      </c>
      <c r="S74" s="36" t="s">
        <v>92</v>
      </c>
    </row>
    <row r="75" spans="3:19" x14ac:dyDescent="0.25">
      <c r="C75" s="36" t="s">
        <v>56</v>
      </c>
      <c r="I75" s="36" t="s">
        <v>44</v>
      </c>
      <c r="K75" s="36" t="s">
        <v>108</v>
      </c>
      <c r="N75" s="36" t="s">
        <v>96</v>
      </c>
      <c r="P75">
        <f t="shared" ca="1" si="2"/>
        <v>327</v>
      </c>
      <c r="S75" s="36" t="s">
        <v>33</v>
      </c>
    </row>
    <row r="76" spans="3:19" x14ac:dyDescent="0.25">
      <c r="C76" s="36" t="s">
        <v>92</v>
      </c>
      <c r="I76" s="134"/>
      <c r="K76" s="132"/>
      <c r="N76" s="36" t="s">
        <v>95</v>
      </c>
      <c r="P76">
        <f t="shared" ca="1" si="2"/>
        <v>157</v>
      </c>
      <c r="S76" s="36" t="s">
        <v>98</v>
      </c>
    </row>
    <row r="77" spans="3:19" x14ac:dyDescent="0.25">
      <c r="C77" s="134"/>
      <c r="I77" s="36" t="s">
        <v>59</v>
      </c>
      <c r="K77" s="36" t="s">
        <v>91</v>
      </c>
      <c r="N77" s="36" t="s">
        <v>38</v>
      </c>
      <c r="O77" s="2"/>
      <c r="P77">
        <f t="shared" ca="1" si="2"/>
        <v>366</v>
      </c>
      <c r="S77" s="140"/>
    </row>
    <row r="78" spans="3:19" x14ac:dyDescent="0.25">
      <c r="C78" s="36" t="s">
        <v>51</v>
      </c>
      <c r="I78" s="36" t="s">
        <v>52</v>
      </c>
      <c r="K78" s="36" t="s">
        <v>33</v>
      </c>
      <c r="N78" s="36" t="s">
        <v>97</v>
      </c>
      <c r="P78">
        <f t="shared" ca="1" si="2"/>
        <v>941</v>
      </c>
      <c r="S78" s="36" t="s">
        <v>48</v>
      </c>
    </row>
    <row r="79" spans="3:19" x14ac:dyDescent="0.25">
      <c r="C79" s="36" t="s">
        <v>98</v>
      </c>
      <c r="I79" s="134"/>
      <c r="K79" s="132"/>
      <c r="N79" s="36" t="s">
        <v>93</v>
      </c>
      <c r="P79">
        <f t="shared" ca="1" si="2"/>
        <v>985</v>
      </c>
      <c r="S79" s="36" t="s">
        <v>47</v>
      </c>
    </row>
    <row r="80" spans="3:19" x14ac:dyDescent="0.25">
      <c r="C80" s="132"/>
      <c r="I80" s="36" t="s">
        <v>97</v>
      </c>
      <c r="K80" s="36" t="s">
        <v>43</v>
      </c>
      <c r="N80" s="36" t="s">
        <v>58</v>
      </c>
      <c r="O80" s="2"/>
      <c r="P80">
        <f t="shared" ca="1" si="2"/>
        <v>674</v>
      </c>
      <c r="S80" s="36" t="s">
        <v>54</v>
      </c>
    </row>
    <row r="81" spans="3:19" x14ac:dyDescent="0.25">
      <c r="C81" s="36" t="s">
        <v>48</v>
      </c>
      <c r="F81" s="36"/>
      <c r="I81" s="36" t="s">
        <v>96</v>
      </c>
      <c r="K81" s="36" t="s">
        <v>109</v>
      </c>
      <c r="N81" s="36" t="s">
        <v>42</v>
      </c>
      <c r="P81">
        <f t="shared" ca="1" si="2"/>
        <v>569</v>
      </c>
      <c r="S81" s="140"/>
    </row>
    <row r="82" spans="3:19" x14ac:dyDescent="0.25">
      <c r="C82" s="36" t="s">
        <v>47</v>
      </c>
      <c r="E82" s="2"/>
      <c r="N82" s="36" t="s">
        <v>35</v>
      </c>
      <c r="P82">
        <f t="shared" ca="1" si="2"/>
        <v>851</v>
      </c>
      <c r="S82" s="36" t="s">
        <v>95</v>
      </c>
    </row>
    <row r="83" spans="3:19" x14ac:dyDescent="0.25">
      <c r="C83" s="132"/>
      <c r="E83" s="2"/>
      <c r="N83" s="36" t="s">
        <v>50</v>
      </c>
      <c r="P83">
        <f t="shared" ca="1" si="2"/>
        <v>229</v>
      </c>
      <c r="S83" s="36" t="s">
        <v>38</v>
      </c>
    </row>
    <row r="84" spans="3:19" x14ac:dyDescent="0.25">
      <c r="C84" s="36" t="s">
        <v>54</v>
      </c>
      <c r="E84" s="2"/>
      <c r="N84" s="36" t="s">
        <v>55</v>
      </c>
      <c r="P84">
        <f t="shared" ca="1" si="2"/>
        <v>973</v>
      </c>
      <c r="S84" s="36" t="s">
        <v>97</v>
      </c>
    </row>
    <row r="85" spans="3:19" x14ac:dyDescent="0.25">
      <c r="C85" s="36" t="s">
        <v>96</v>
      </c>
      <c r="E85" s="2"/>
      <c r="N85" s="36" t="s">
        <v>101</v>
      </c>
      <c r="P85">
        <f t="shared" ca="1" si="2"/>
        <v>615</v>
      </c>
      <c r="S85" s="140"/>
    </row>
    <row r="86" spans="3:19" x14ac:dyDescent="0.25">
      <c r="C86" s="132"/>
      <c r="E86" s="2"/>
      <c r="N86" s="36" t="s">
        <v>106</v>
      </c>
      <c r="P86">
        <f t="shared" ca="1" si="2"/>
        <v>260</v>
      </c>
      <c r="S86" s="36" t="s">
        <v>93</v>
      </c>
    </row>
    <row r="87" spans="3:19" x14ac:dyDescent="0.25">
      <c r="C87" s="36" t="s">
        <v>95</v>
      </c>
      <c r="N87" s="36" t="s">
        <v>36</v>
      </c>
      <c r="P87">
        <f t="shared" ca="1" si="2"/>
        <v>567</v>
      </c>
      <c r="S87" s="36" t="s">
        <v>58</v>
      </c>
    </row>
    <row r="88" spans="3:19" x14ac:dyDescent="0.25">
      <c r="C88" s="36" t="s">
        <v>38</v>
      </c>
      <c r="N88" s="36" t="s">
        <v>111</v>
      </c>
      <c r="P88">
        <f t="shared" ca="1" si="2"/>
        <v>363</v>
      </c>
      <c r="S88" s="36" t="s">
        <v>42</v>
      </c>
    </row>
    <row r="89" spans="3:19" x14ac:dyDescent="0.25">
      <c r="C89" s="132"/>
      <c r="E89" s="2"/>
      <c r="N89" s="36" t="s">
        <v>45</v>
      </c>
      <c r="P89">
        <f t="shared" ca="1" si="2"/>
        <v>487</v>
      </c>
      <c r="S89" s="140"/>
    </row>
    <row r="90" spans="3:19" x14ac:dyDescent="0.25">
      <c r="C90" s="36" t="s">
        <v>97</v>
      </c>
      <c r="E90" s="2"/>
      <c r="N90" s="36" t="s">
        <v>44</v>
      </c>
      <c r="P90">
        <f t="shared" ca="1" si="2"/>
        <v>575</v>
      </c>
      <c r="S90" s="36" t="s">
        <v>35</v>
      </c>
    </row>
    <row r="91" spans="3:19" x14ac:dyDescent="0.25">
      <c r="C91" s="36" t="s">
        <v>93</v>
      </c>
      <c r="E91" s="2"/>
      <c r="N91" s="36" t="s">
        <v>108</v>
      </c>
      <c r="P91">
        <f t="shared" ca="1" si="2"/>
        <v>777</v>
      </c>
      <c r="S91" s="36" t="s">
        <v>50</v>
      </c>
    </row>
    <row r="92" spans="3:19" x14ac:dyDescent="0.25">
      <c r="C92" s="132"/>
      <c r="N92" s="36" t="s">
        <v>46</v>
      </c>
      <c r="P92">
        <f t="shared" ca="1" si="2"/>
        <v>953</v>
      </c>
      <c r="S92" s="36" t="s">
        <v>55</v>
      </c>
    </row>
    <row r="93" spans="3:19" x14ac:dyDescent="0.25">
      <c r="C93" s="36" t="s">
        <v>58</v>
      </c>
      <c r="N93" s="36" t="s">
        <v>110</v>
      </c>
      <c r="P93">
        <f t="shared" ca="1" si="2"/>
        <v>614</v>
      </c>
      <c r="S93" s="140"/>
    </row>
    <row r="94" spans="3:19" x14ac:dyDescent="0.25">
      <c r="C94" s="36" t="s">
        <v>42</v>
      </c>
    </row>
    <row r="97" spans="19:19" x14ac:dyDescent="0.25">
      <c r="S97" s="140"/>
    </row>
  </sheetData>
  <autoFilter ref="A1:D55"/>
  <sortState ref="N50:P93">
    <sortCondition ref="P50:P93"/>
  </sortState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zoomScale="95" zoomScaleNormal="95" zoomScaleSheetLayoutView="100" workbookViewId="0">
      <selection activeCell="Q17" sqref="Q17:R17"/>
    </sheetView>
  </sheetViews>
  <sheetFormatPr defaultRowHeight="15" x14ac:dyDescent="0.25"/>
  <cols>
    <col min="1" max="1" width="26.42578125" customWidth="1"/>
    <col min="2" max="2" width="10.28515625" customWidth="1"/>
    <col min="3" max="3" width="8.85546875" style="98" customWidth="1"/>
    <col min="4" max="12" width="9.140625" style="98"/>
    <col min="13" max="13" width="21" customWidth="1"/>
    <col min="16" max="16" width="11.42578125" customWidth="1"/>
  </cols>
  <sheetData>
    <row r="1" spans="1:20" ht="18.75" x14ac:dyDescent="0.25">
      <c r="A1" s="197" t="s">
        <v>85</v>
      </c>
      <c r="B1" s="197"/>
      <c r="C1" s="197"/>
      <c r="D1" s="198"/>
      <c r="M1" s="197" t="s">
        <v>143</v>
      </c>
      <c r="N1" s="197"/>
      <c r="O1" s="197"/>
      <c r="P1" s="198"/>
      <c r="Q1" s="98"/>
      <c r="R1" s="98"/>
    </row>
    <row r="2" spans="1:20" x14ac:dyDescent="0.25">
      <c r="B2" s="9" t="s">
        <v>18</v>
      </c>
      <c r="C2" s="205" t="s">
        <v>19</v>
      </c>
      <c r="D2" s="205"/>
      <c r="E2" s="205" t="s">
        <v>20</v>
      </c>
      <c r="F2" s="205"/>
      <c r="G2" s="205" t="s">
        <v>21</v>
      </c>
      <c r="H2" s="205"/>
      <c r="I2" s="205" t="s">
        <v>147</v>
      </c>
      <c r="J2" s="205"/>
      <c r="N2" s="9" t="s">
        <v>18</v>
      </c>
      <c r="O2" s="205" t="s">
        <v>19</v>
      </c>
      <c r="P2" s="205"/>
      <c r="Q2" s="205" t="s">
        <v>20</v>
      </c>
      <c r="R2" s="205"/>
    </row>
    <row r="3" spans="1:20" ht="20.100000000000001" customHeight="1" x14ac:dyDescent="0.25">
      <c r="A3" t="s">
        <v>48</v>
      </c>
      <c r="B3" s="36"/>
      <c r="C3" s="204">
        <v>9.4</v>
      </c>
      <c r="D3" s="204"/>
      <c r="E3" s="204">
        <v>10</v>
      </c>
      <c r="F3" s="204"/>
      <c r="G3" s="215">
        <v>13.12</v>
      </c>
      <c r="H3" s="215"/>
      <c r="I3" s="212">
        <v>2</v>
      </c>
      <c r="J3" s="212"/>
      <c r="M3" t="s">
        <v>107</v>
      </c>
      <c r="N3" s="36"/>
      <c r="O3" s="204">
        <v>7</v>
      </c>
      <c r="P3" s="204"/>
      <c r="Q3" s="204"/>
      <c r="R3" s="204"/>
    </row>
    <row r="4" spans="1:20" ht="20.100000000000001" customHeight="1" x14ac:dyDescent="0.25">
      <c r="A4" t="s">
        <v>47</v>
      </c>
      <c r="B4" s="36"/>
      <c r="C4" s="204">
        <v>9.74</v>
      </c>
      <c r="D4" s="204"/>
      <c r="E4" s="204">
        <v>10.9</v>
      </c>
      <c r="F4" s="204"/>
      <c r="G4" s="204"/>
      <c r="H4" s="204"/>
      <c r="I4" s="212"/>
      <c r="J4" s="212"/>
      <c r="M4" t="s">
        <v>108</v>
      </c>
      <c r="N4" s="36" t="s">
        <v>130</v>
      </c>
      <c r="O4" s="204"/>
      <c r="P4" s="204"/>
      <c r="Q4" s="204"/>
      <c r="R4" s="204"/>
    </row>
    <row r="5" spans="1:20" ht="20.100000000000001" customHeight="1" x14ac:dyDescent="0.25">
      <c r="A5" t="s">
        <v>44</v>
      </c>
      <c r="B5" s="36"/>
      <c r="C5" s="204">
        <v>9.99</v>
      </c>
      <c r="D5" s="204"/>
      <c r="E5" s="204">
        <v>12</v>
      </c>
      <c r="F5" s="204"/>
      <c r="G5" s="214">
        <v>15.86</v>
      </c>
      <c r="H5" s="214"/>
      <c r="I5" s="212">
        <v>1</v>
      </c>
      <c r="J5" s="212"/>
      <c r="M5" t="s">
        <v>36</v>
      </c>
      <c r="N5" s="36" t="s">
        <v>130</v>
      </c>
      <c r="O5" s="204"/>
      <c r="P5" s="204"/>
      <c r="Q5" s="204"/>
      <c r="R5" s="204"/>
    </row>
    <row r="6" spans="1:20" ht="20.100000000000001" customHeight="1" x14ac:dyDescent="0.25">
      <c r="A6" t="s">
        <v>45</v>
      </c>
      <c r="B6" s="36"/>
      <c r="C6" s="204">
        <v>9.9</v>
      </c>
      <c r="D6" s="204"/>
      <c r="E6" s="204"/>
      <c r="F6" s="204"/>
      <c r="G6" s="204"/>
      <c r="H6" s="204"/>
      <c r="I6" s="212"/>
      <c r="J6" s="212"/>
      <c r="M6" t="s">
        <v>109</v>
      </c>
      <c r="N6" s="36" t="s">
        <v>86</v>
      </c>
      <c r="O6" s="204"/>
      <c r="P6" s="204"/>
      <c r="Q6" s="204"/>
      <c r="R6" s="204"/>
    </row>
    <row r="7" spans="1:20" ht="20.100000000000001" customHeight="1" x14ac:dyDescent="0.25">
      <c r="A7" t="s">
        <v>90</v>
      </c>
      <c r="B7" s="36"/>
      <c r="C7" s="204">
        <v>8</v>
      </c>
      <c r="D7" s="204"/>
      <c r="E7" s="204"/>
      <c r="F7" s="204"/>
      <c r="G7" s="204"/>
      <c r="H7" s="204"/>
      <c r="I7" s="212"/>
      <c r="J7" s="212"/>
      <c r="M7" t="s">
        <v>110</v>
      </c>
      <c r="N7" s="36"/>
      <c r="O7" s="204"/>
      <c r="P7" s="204"/>
      <c r="Q7" s="204">
        <v>13.01</v>
      </c>
      <c r="R7" s="204"/>
    </row>
    <row r="8" spans="1:20" ht="20.100000000000001" customHeight="1" x14ac:dyDescent="0.25">
      <c r="A8" t="s">
        <v>104</v>
      </c>
      <c r="B8" s="36" t="s">
        <v>146</v>
      </c>
      <c r="C8" s="204"/>
      <c r="D8" s="204"/>
      <c r="E8" s="204"/>
      <c r="F8" s="204"/>
      <c r="G8" s="204"/>
      <c r="H8" s="204"/>
      <c r="I8" s="212"/>
      <c r="J8" s="212"/>
      <c r="M8" t="s">
        <v>111</v>
      </c>
      <c r="N8" s="36" t="s">
        <v>86</v>
      </c>
      <c r="O8" s="204"/>
      <c r="P8" s="204"/>
      <c r="Q8" s="204"/>
      <c r="R8" s="204"/>
    </row>
    <row r="9" spans="1:20" ht="20.100000000000001" customHeight="1" x14ac:dyDescent="0.25">
      <c r="A9" t="s">
        <v>46</v>
      </c>
      <c r="B9" s="36"/>
      <c r="C9" s="204">
        <v>9.77</v>
      </c>
      <c r="D9" s="204"/>
      <c r="E9" s="204"/>
      <c r="F9" s="204"/>
      <c r="G9" s="204"/>
      <c r="H9" s="204"/>
      <c r="I9" s="212"/>
      <c r="J9" s="212"/>
      <c r="M9" t="s">
        <v>112</v>
      </c>
      <c r="N9" s="29" t="s">
        <v>130</v>
      </c>
      <c r="O9" s="204"/>
      <c r="P9" s="204"/>
      <c r="Q9" s="204"/>
      <c r="R9" s="204"/>
    </row>
    <row r="10" spans="1:20" ht="20.100000000000001" customHeight="1" x14ac:dyDescent="0.25">
      <c r="A10" t="s">
        <v>35</v>
      </c>
      <c r="B10" s="36"/>
      <c r="C10" s="204">
        <v>8.73</v>
      </c>
      <c r="D10" s="204"/>
      <c r="E10" s="204"/>
      <c r="F10" s="204"/>
      <c r="G10" s="204"/>
      <c r="H10" s="204"/>
      <c r="I10" s="212"/>
      <c r="J10" s="212"/>
      <c r="N10" s="36"/>
      <c r="O10" s="204"/>
      <c r="P10" s="204"/>
      <c r="Q10" s="204"/>
      <c r="R10" s="204"/>
    </row>
    <row r="11" spans="1:20" ht="20.100000000000001" customHeight="1" x14ac:dyDescent="0.25">
      <c r="A11" t="s">
        <v>43</v>
      </c>
      <c r="B11" s="9"/>
      <c r="C11" s="204">
        <v>7.97</v>
      </c>
      <c r="D11" s="204"/>
      <c r="E11" s="213">
        <v>11.9</v>
      </c>
      <c r="F11" s="213"/>
      <c r="G11" s="204"/>
      <c r="H11" s="204"/>
      <c r="I11" s="212">
        <v>3</v>
      </c>
      <c r="J11" s="212"/>
      <c r="L11" s="197" t="s">
        <v>144</v>
      </c>
      <c r="M11" s="197"/>
      <c r="N11" s="197"/>
      <c r="O11" s="198"/>
      <c r="P11" s="141"/>
      <c r="Q11" s="98"/>
      <c r="R11" s="98"/>
      <c r="S11" s="98"/>
      <c r="T11" s="98"/>
    </row>
    <row r="12" spans="1:20" ht="20.100000000000001" customHeight="1" x14ac:dyDescent="0.25">
      <c r="A12" t="s">
        <v>91</v>
      </c>
      <c r="B12" s="36" t="s">
        <v>146</v>
      </c>
      <c r="C12" s="203"/>
      <c r="D12" s="202"/>
      <c r="E12" s="203"/>
      <c r="F12" s="202"/>
      <c r="G12" s="203"/>
      <c r="H12" s="202"/>
      <c r="I12" s="203"/>
      <c r="J12" s="202"/>
      <c r="K12" s="99"/>
      <c r="N12" s="9" t="s">
        <v>18</v>
      </c>
      <c r="O12" s="90" t="s">
        <v>19</v>
      </c>
      <c r="P12" s="90"/>
      <c r="Q12" s="90" t="s">
        <v>20</v>
      </c>
      <c r="R12" s="90"/>
      <c r="S12" s="90" t="s">
        <v>21</v>
      </c>
      <c r="T12" s="90"/>
    </row>
    <row r="13" spans="1:20" ht="20.100000000000001" customHeight="1" x14ac:dyDescent="0.25">
      <c r="A13" t="s">
        <v>33</v>
      </c>
      <c r="B13" s="36"/>
      <c r="C13" s="203" t="s">
        <v>130</v>
      </c>
      <c r="D13" s="202"/>
      <c r="E13" s="203"/>
      <c r="F13" s="202"/>
      <c r="G13" s="203"/>
      <c r="H13" s="202"/>
      <c r="I13" s="203"/>
      <c r="J13" s="202"/>
      <c r="K13" s="99"/>
      <c r="M13" t="s">
        <v>107</v>
      </c>
      <c r="N13" s="28"/>
      <c r="O13" s="203">
        <v>7</v>
      </c>
      <c r="P13" s="201"/>
      <c r="Q13" s="201"/>
      <c r="R13" s="202"/>
      <c r="S13" s="130"/>
      <c r="T13" s="131"/>
    </row>
    <row r="14" spans="1:20" ht="20.100000000000001" customHeight="1" x14ac:dyDescent="0.25">
      <c r="A14" t="s">
        <v>105</v>
      </c>
      <c r="B14" s="36"/>
      <c r="C14" s="203">
        <v>7.1</v>
      </c>
      <c r="D14" s="202"/>
      <c r="E14" s="203">
        <v>10</v>
      </c>
      <c r="F14" s="202"/>
      <c r="G14" s="203"/>
      <c r="H14" s="202"/>
      <c r="I14" s="203"/>
      <c r="J14" s="202"/>
      <c r="K14" s="99"/>
      <c r="M14" t="s">
        <v>108</v>
      </c>
      <c r="N14" s="28"/>
      <c r="O14" s="199">
        <v>7.01</v>
      </c>
      <c r="P14" s="200"/>
      <c r="Q14" s="201"/>
      <c r="R14" s="202"/>
      <c r="S14" s="130"/>
      <c r="T14" s="131"/>
    </row>
    <row r="15" spans="1:20" ht="20.100000000000001" customHeight="1" x14ac:dyDescent="0.25">
      <c r="A15" t="s">
        <v>92</v>
      </c>
      <c r="B15" s="36"/>
      <c r="C15" s="203">
        <v>9.9499999999999993</v>
      </c>
      <c r="D15" s="202"/>
      <c r="E15" s="203">
        <v>10.06</v>
      </c>
      <c r="F15" s="202"/>
      <c r="G15" s="203"/>
      <c r="H15" s="202"/>
      <c r="I15" s="203"/>
      <c r="J15" s="202"/>
      <c r="K15" s="99"/>
      <c r="M15" t="s">
        <v>36</v>
      </c>
      <c r="N15" s="28"/>
      <c r="O15" s="199">
        <v>7</v>
      </c>
      <c r="P15" s="200"/>
      <c r="Q15" s="201">
        <v>10.050000000000001</v>
      </c>
      <c r="R15" s="202"/>
      <c r="S15" s="130"/>
      <c r="T15" s="131"/>
    </row>
    <row r="16" spans="1:20" ht="20.100000000000001" customHeight="1" x14ac:dyDescent="0.25">
      <c r="A16" t="s">
        <v>34</v>
      </c>
      <c r="B16" s="36" t="s">
        <v>146</v>
      </c>
      <c r="C16" s="203"/>
      <c r="D16" s="202"/>
      <c r="E16" s="203"/>
      <c r="F16" s="202"/>
      <c r="G16" s="203"/>
      <c r="H16" s="202"/>
      <c r="I16" s="203"/>
      <c r="J16" s="202"/>
      <c r="K16" s="99"/>
      <c r="M16" t="s">
        <v>109</v>
      </c>
      <c r="N16" s="36" t="s">
        <v>86</v>
      </c>
      <c r="O16" s="199"/>
      <c r="P16" s="200"/>
      <c r="Q16" s="201"/>
      <c r="R16" s="202"/>
      <c r="S16" s="130"/>
      <c r="T16" s="131"/>
    </row>
    <row r="17" spans="1:20" ht="20.100000000000001" customHeight="1" x14ac:dyDescent="0.25">
      <c r="A17" t="s">
        <v>42</v>
      </c>
      <c r="B17" s="36"/>
      <c r="C17" s="203">
        <v>8.98</v>
      </c>
      <c r="D17" s="202"/>
      <c r="E17" s="203"/>
      <c r="F17" s="202"/>
      <c r="G17" s="203"/>
      <c r="H17" s="202"/>
      <c r="I17" s="203"/>
      <c r="J17" s="202"/>
      <c r="K17" s="99"/>
      <c r="M17" t="s">
        <v>110</v>
      </c>
      <c r="N17" s="9"/>
      <c r="O17" s="199"/>
      <c r="P17" s="200"/>
      <c r="Q17" s="201">
        <v>10.16</v>
      </c>
      <c r="R17" s="202"/>
      <c r="S17" s="130"/>
      <c r="T17" s="131"/>
    </row>
    <row r="18" spans="1:20" ht="20.100000000000001" customHeight="1" x14ac:dyDescent="0.25">
      <c r="A18" s="28"/>
      <c r="B18" s="36"/>
      <c r="C18" s="203"/>
      <c r="D18" s="202"/>
      <c r="E18" s="203"/>
      <c r="F18" s="202"/>
      <c r="G18" s="203"/>
      <c r="H18" s="202"/>
      <c r="I18" s="203"/>
      <c r="J18" s="202"/>
      <c r="K18" s="99"/>
      <c r="M18" t="s">
        <v>111</v>
      </c>
      <c r="N18" s="9" t="s">
        <v>86</v>
      </c>
      <c r="O18" s="199"/>
      <c r="P18" s="200"/>
      <c r="Q18" s="201"/>
      <c r="R18" s="202"/>
      <c r="S18" s="130"/>
      <c r="T18" s="131"/>
    </row>
    <row r="19" spans="1:20" x14ac:dyDescent="0.25">
      <c r="M19" t="s">
        <v>112</v>
      </c>
      <c r="N19" s="7">
        <v>7.05</v>
      </c>
      <c r="O19" s="199"/>
      <c r="P19" s="200"/>
      <c r="Q19" s="199"/>
      <c r="R19" s="200"/>
      <c r="S19" s="199"/>
      <c r="T19" s="200"/>
    </row>
    <row r="21" spans="1:20" ht="18.75" x14ac:dyDescent="0.25">
      <c r="A21" s="197" t="s">
        <v>87</v>
      </c>
      <c r="B21" s="197"/>
      <c r="C21" s="197"/>
      <c r="D21" s="198"/>
    </row>
    <row r="22" spans="1:20" x14ac:dyDescent="0.25">
      <c r="B22" s="9" t="s">
        <v>18</v>
      </c>
      <c r="C22" s="205" t="s">
        <v>19</v>
      </c>
      <c r="D22" s="205"/>
      <c r="E22" s="205" t="s">
        <v>20</v>
      </c>
      <c r="F22" s="205"/>
      <c r="G22" s="205" t="s">
        <v>21</v>
      </c>
      <c r="H22" s="205"/>
      <c r="I22" s="205" t="s">
        <v>63</v>
      </c>
      <c r="J22" s="205"/>
      <c r="K22"/>
      <c r="L22"/>
    </row>
    <row r="23" spans="1:20" ht="20.100000000000001" customHeight="1" x14ac:dyDescent="0.25">
      <c r="A23" t="s">
        <v>48</v>
      </c>
      <c r="B23" s="28"/>
      <c r="C23" s="203">
        <v>9.1</v>
      </c>
      <c r="D23" s="201"/>
      <c r="E23" s="201">
        <v>12</v>
      </c>
      <c r="F23" s="202"/>
      <c r="G23" s="210">
        <v>13.8</v>
      </c>
      <c r="H23" s="211"/>
      <c r="I23" s="199">
        <v>1</v>
      </c>
      <c r="J23" s="200"/>
      <c r="K23"/>
      <c r="L23"/>
    </row>
    <row r="24" spans="1:20" ht="20.100000000000001" customHeight="1" x14ac:dyDescent="0.25">
      <c r="A24" t="s">
        <v>47</v>
      </c>
      <c r="B24" s="28"/>
      <c r="C24" s="199">
        <v>9.6999999999999993</v>
      </c>
      <c r="D24" s="200"/>
      <c r="E24" s="199">
        <v>12.82</v>
      </c>
      <c r="F24" s="200"/>
      <c r="G24" s="199"/>
      <c r="H24" s="200"/>
      <c r="I24" s="199"/>
      <c r="J24" s="200"/>
      <c r="K24"/>
      <c r="L24"/>
    </row>
    <row r="25" spans="1:20" ht="20.100000000000001" customHeight="1" x14ac:dyDescent="0.25">
      <c r="A25" t="s">
        <v>44</v>
      </c>
      <c r="B25" s="28"/>
      <c r="C25" s="199">
        <v>8</v>
      </c>
      <c r="D25" s="200"/>
      <c r="E25" s="199">
        <v>11</v>
      </c>
      <c r="F25" s="200"/>
      <c r="G25" s="199"/>
      <c r="H25" s="200"/>
      <c r="I25" s="199"/>
      <c r="J25" s="200"/>
      <c r="K25"/>
      <c r="L25"/>
    </row>
    <row r="26" spans="1:20" ht="20.100000000000001" customHeight="1" x14ac:dyDescent="0.25">
      <c r="A26" t="s">
        <v>45</v>
      </c>
      <c r="B26" s="36"/>
      <c r="C26" s="199">
        <v>9.92</v>
      </c>
      <c r="D26" s="200"/>
      <c r="E26" s="208">
        <v>12.85</v>
      </c>
      <c r="F26" s="209"/>
      <c r="G26" s="199"/>
      <c r="H26" s="200"/>
      <c r="I26" s="199">
        <v>3</v>
      </c>
      <c r="J26" s="200"/>
      <c r="K26"/>
      <c r="L26"/>
    </row>
    <row r="27" spans="1:20" ht="20.100000000000001" customHeight="1" x14ac:dyDescent="0.25">
      <c r="A27" t="s">
        <v>90</v>
      </c>
      <c r="B27" s="9"/>
      <c r="C27" s="199">
        <v>8</v>
      </c>
      <c r="D27" s="200"/>
      <c r="E27" s="199"/>
      <c r="F27" s="200"/>
      <c r="G27" s="199"/>
      <c r="H27" s="200"/>
      <c r="I27" s="199"/>
      <c r="J27" s="200"/>
      <c r="K27"/>
      <c r="L27"/>
    </row>
    <row r="28" spans="1:20" ht="20.100000000000001" customHeight="1" x14ac:dyDescent="0.25">
      <c r="A28" t="s">
        <v>104</v>
      </c>
      <c r="B28" s="9" t="s">
        <v>86</v>
      </c>
      <c r="C28" s="199"/>
      <c r="D28" s="200"/>
      <c r="E28" s="199"/>
      <c r="F28" s="200"/>
      <c r="G28" s="199"/>
      <c r="H28" s="200"/>
      <c r="I28" s="199"/>
      <c r="J28" s="200"/>
      <c r="K28"/>
      <c r="L28"/>
    </row>
    <row r="29" spans="1:20" ht="20.100000000000001" customHeight="1" x14ac:dyDescent="0.25">
      <c r="A29" t="s">
        <v>46</v>
      </c>
      <c r="B29" s="9"/>
      <c r="C29" s="199">
        <v>7.1</v>
      </c>
      <c r="D29" s="200"/>
      <c r="E29" s="199">
        <v>12.8</v>
      </c>
      <c r="F29" s="200"/>
      <c r="G29" s="199"/>
      <c r="H29" s="200"/>
      <c r="I29" s="199"/>
      <c r="J29" s="200"/>
      <c r="K29"/>
      <c r="L29"/>
    </row>
    <row r="30" spans="1:20" ht="20.100000000000001" customHeight="1" x14ac:dyDescent="0.25">
      <c r="A30" t="s">
        <v>35</v>
      </c>
      <c r="B30" s="9"/>
      <c r="C30" s="199">
        <v>8.1300000000000008</v>
      </c>
      <c r="D30" s="200"/>
      <c r="E30" s="199">
        <v>10.6</v>
      </c>
      <c r="F30" s="200"/>
      <c r="G30" s="199"/>
      <c r="H30" s="200"/>
      <c r="I30" s="199"/>
      <c r="J30" s="200"/>
      <c r="K30"/>
      <c r="L30"/>
    </row>
    <row r="31" spans="1:20" ht="20.100000000000001" customHeight="1" x14ac:dyDescent="0.25">
      <c r="A31" t="s">
        <v>43</v>
      </c>
      <c r="B31" s="36"/>
      <c r="C31" s="199">
        <v>8</v>
      </c>
      <c r="D31" s="200"/>
      <c r="E31" s="199">
        <v>10</v>
      </c>
      <c r="F31" s="200"/>
      <c r="G31" s="199"/>
      <c r="H31" s="200"/>
      <c r="I31" s="199"/>
      <c r="J31" s="200"/>
      <c r="K31"/>
      <c r="L31"/>
    </row>
    <row r="32" spans="1:20" ht="20.100000000000001" customHeight="1" x14ac:dyDescent="0.25">
      <c r="A32" t="s">
        <v>91</v>
      </c>
      <c r="B32" s="36" t="s">
        <v>86</v>
      </c>
      <c r="C32" s="199"/>
      <c r="D32" s="200"/>
      <c r="E32" s="199"/>
      <c r="F32" s="200"/>
      <c r="G32" s="199"/>
      <c r="H32" s="200"/>
      <c r="I32" s="199"/>
      <c r="J32" s="200"/>
      <c r="K32"/>
      <c r="L32"/>
    </row>
    <row r="33" spans="1:12" ht="20.100000000000001" customHeight="1" x14ac:dyDescent="0.25">
      <c r="A33" t="s">
        <v>33</v>
      </c>
      <c r="B33" s="36"/>
      <c r="C33" s="199">
        <v>7.9</v>
      </c>
      <c r="D33" s="200"/>
      <c r="E33" s="199">
        <v>10.1</v>
      </c>
      <c r="F33" s="200"/>
      <c r="G33" s="199"/>
      <c r="H33" s="200"/>
      <c r="I33" s="199"/>
      <c r="J33" s="200"/>
      <c r="K33"/>
      <c r="L33"/>
    </row>
    <row r="34" spans="1:12" ht="20.100000000000001" customHeight="1" x14ac:dyDescent="0.25">
      <c r="A34" t="s">
        <v>105</v>
      </c>
      <c r="B34" s="36"/>
      <c r="C34" s="199">
        <v>7.1</v>
      </c>
      <c r="D34" s="200"/>
      <c r="E34" s="199">
        <v>10.050000000000001</v>
      </c>
      <c r="F34" s="200"/>
      <c r="G34" s="199"/>
      <c r="H34" s="200"/>
      <c r="I34" s="199"/>
      <c r="J34" s="200"/>
      <c r="K34"/>
      <c r="L34"/>
    </row>
    <row r="35" spans="1:12" ht="20.100000000000001" customHeight="1" x14ac:dyDescent="0.25">
      <c r="A35" t="s">
        <v>92</v>
      </c>
      <c r="B35" s="36"/>
      <c r="C35" s="199">
        <v>9.9499999999999993</v>
      </c>
      <c r="D35" s="200"/>
      <c r="E35" s="199">
        <v>10.6</v>
      </c>
      <c r="F35" s="200"/>
      <c r="G35" s="199"/>
      <c r="H35" s="200"/>
      <c r="I35" s="199"/>
      <c r="J35" s="200"/>
      <c r="K35"/>
      <c r="L35"/>
    </row>
    <row r="36" spans="1:12" ht="20.100000000000001" customHeight="1" x14ac:dyDescent="0.25">
      <c r="A36" t="s">
        <v>34</v>
      </c>
      <c r="B36" s="36" t="s">
        <v>86</v>
      </c>
      <c r="C36" s="199"/>
      <c r="D36" s="200"/>
      <c r="E36" s="199"/>
      <c r="F36" s="200"/>
      <c r="G36" s="199"/>
      <c r="H36" s="200"/>
      <c r="I36" s="199"/>
      <c r="J36" s="200"/>
      <c r="K36"/>
      <c r="L36"/>
    </row>
    <row r="37" spans="1:12" ht="20.100000000000001" customHeight="1" x14ac:dyDescent="0.25">
      <c r="A37" t="s">
        <v>42</v>
      </c>
      <c r="B37" s="36"/>
      <c r="C37" s="199">
        <v>7.07</v>
      </c>
      <c r="D37" s="200"/>
      <c r="E37" s="199">
        <v>10.81</v>
      </c>
      <c r="F37" s="200"/>
      <c r="G37" s="206">
        <v>13.5</v>
      </c>
      <c r="H37" s="207"/>
      <c r="I37" s="199">
        <v>2</v>
      </c>
      <c r="J37" s="200"/>
      <c r="K37"/>
      <c r="L37"/>
    </row>
    <row r="38" spans="1:12" ht="20.100000000000001" customHeight="1" x14ac:dyDescent="0.25">
      <c r="A38" s="28"/>
      <c r="B38" s="36"/>
      <c r="C38" s="199"/>
      <c r="D38" s="200"/>
      <c r="E38" s="199"/>
      <c r="F38" s="200"/>
      <c r="G38" s="199"/>
      <c r="H38" s="200"/>
      <c r="I38" s="199"/>
      <c r="J38" s="200"/>
      <c r="K38"/>
      <c r="L38"/>
    </row>
  </sheetData>
  <mergeCells count="173">
    <mergeCell ref="C4:D4"/>
    <mergeCell ref="E4:F4"/>
    <mergeCell ref="G4:H4"/>
    <mergeCell ref="I4:J4"/>
    <mergeCell ref="C5:D5"/>
    <mergeCell ref="E5:F5"/>
    <mergeCell ref="G5:H5"/>
    <mergeCell ref="I5:J5"/>
    <mergeCell ref="A1:D1"/>
    <mergeCell ref="C2:D2"/>
    <mergeCell ref="E2:F2"/>
    <mergeCell ref="G2:H2"/>
    <mergeCell ref="I2:J2"/>
    <mergeCell ref="C3:D3"/>
    <mergeCell ref="E3:F3"/>
    <mergeCell ref="G3:H3"/>
    <mergeCell ref="I3:J3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G23:H23"/>
    <mergeCell ref="I23:J23"/>
    <mergeCell ref="C18:D18"/>
    <mergeCell ref="E18:F18"/>
    <mergeCell ref="G18:H18"/>
    <mergeCell ref="I18:J18"/>
    <mergeCell ref="A21:D21"/>
    <mergeCell ref="C22:D22"/>
    <mergeCell ref="E22:F22"/>
    <mergeCell ref="G22:H22"/>
    <mergeCell ref="I22:J22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30:D30"/>
    <mergeCell ref="E30:F30"/>
    <mergeCell ref="G30:H30"/>
    <mergeCell ref="I30:J30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31:D31"/>
    <mergeCell ref="E31:F31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M1:P1"/>
    <mergeCell ref="O2:P2"/>
    <mergeCell ref="Q2:R2"/>
    <mergeCell ref="O3:P3"/>
    <mergeCell ref="Q3:R3"/>
    <mergeCell ref="O4:P4"/>
    <mergeCell ref="Q4:R4"/>
    <mergeCell ref="C38:D38"/>
    <mergeCell ref="E38:F38"/>
    <mergeCell ref="G38:H38"/>
    <mergeCell ref="I38:J38"/>
    <mergeCell ref="C23:D23"/>
    <mergeCell ref="E23:F23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O8:P8"/>
    <mergeCell ref="Q8:R8"/>
    <mergeCell ref="O9:P9"/>
    <mergeCell ref="Q9:R9"/>
    <mergeCell ref="O10:P10"/>
    <mergeCell ref="Q10:R10"/>
    <mergeCell ref="O5:P5"/>
    <mergeCell ref="Q5:R5"/>
    <mergeCell ref="O6:P6"/>
    <mergeCell ref="Q6:R6"/>
    <mergeCell ref="O7:P7"/>
    <mergeCell ref="Q7:R7"/>
    <mergeCell ref="L11:O11"/>
    <mergeCell ref="O15:P15"/>
    <mergeCell ref="O16:P16"/>
    <mergeCell ref="Q14:R14"/>
    <mergeCell ref="Q15:R15"/>
    <mergeCell ref="Q16:R16"/>
    <mergeCell ref="O19:P19"/>
    <mergeCell ref="Q19:R19"/>
    <mergeCell ref="S19:T19"/>
    <mergeCell ref="O17:P17"/>
    <mergeCell ref="Q17:R17"/>
    <mergeCell ref="O18:P18"/>
    <mergeCell ref="Q18:R18"/>
    <mergeCell ref="O14:P14"/>
    <mergeCell ref="O13:P13"/>
    <mergeCell ref="Q13:R13"/>
  </mergeCells>
  <pageMargins left="0.7" right="0.7" top="0.75" bottom="0.75" header="0.3" footer="0.3"/>
  <pageSetup paperSize="9" scale="40" orientation="portrait" r:id="rId1"/>
  <rowBreaks count="1" manualBreakCount="1">
    <brk id="1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31" zoomScale="80" zoomScaleNormal="80" zoomScaleSheetLayoutView="100" workbookViewId="0">
      <selection activeCell="I42" sqref="I42:J42"/>
    </sheetView>
  </sheetViews>
  <sheetFormatPr defaultRowHeight="15" x14ac:dyDescent="0.25"/>
  <cols>
    <col min="1" max="1" width="22.85546875" customWidth="1"/>
    <col min="2" max="2" width="10.140625" customWidth="1"/>
    <col min="3" max="3" width="9.140625" style="98"/>
    <col min="4" max="4" width="8.85546875" style="98" customWidth="1"/>
    <col min="5" max="16" width="9.140625" style="98"/>
  </cols>
  <sheetData>
    <row r="1" spans="1:13" ht="18.75" x14ac:dyDescent="0.25">
      <c r="A1" s="220" t="s">
        <v>88</v>
      </c>
      <c r="B1" s="220"/>
      <c r="C1" s="220"/>
      <c r="D1" s="220"/>
    </row>
    <row r="2" spans="1:13" x14ac:dyDescent="0.25">
      <c r="A2" s="9" t="s">
        <v>18</v>
      </c>
      <c r="B2" s="9"/>
      <c r="C2" s="205" t="s">
        <v>19</v>
      </c>
      <c r="D2" s="205"/>
      <c r="E2" s="205" t="s">
        <v>20</v>
      </c>
      <c r="F2" s="205"/>
      <c r="G2" s="205" t="s">
        <v>21</v>
      </c>
      <c r="H2" s="205"/>
      <c r="I2" s="205" t="s">
        <v>22</v>
      </c>
      <c r="J2" s="205"/>
      <c r="K2" s="205" t="s">
        <v>23</v>
      </c>
      <c r="L2" s="205"/>
      <c r="M2" s="99"/>
    </row>
    <row r="3" spans="1:13" ht="20.100000000000001" customHeight="1" x14ac:dyDescent="0.25">
      <c r="A3" t="s">
        <v>95</v>
      </c>
      <c r="B3" s="28"/>
      <c r="C3" s="204">
        <v>9.4</v>
      </c>
      <c r="D3" s="204"/>
      <c r="E3" s="204">
        <v>11.75</v>
      </c>
      <c r="F3" s="204"/>
      <c r="G3" s="204"/>
      <c r="H3" s="204"/>
      <c r="I3" s="204"/>
      <c r="J3" s="204"/>
      <c r="K3" s="204"/>
      <c r="L3" s="204"/>
      <c r="M3" s="99"/>
    </row>
    <row r="4" spans="1:13" ht="20.100000000000001" customHeight="1" x14ac:dyDescent="0.25">
      <c r="A4" t="s">
        <v>57</v>
      </c>
      <c r="B4" s="28" t="s">
        <v>86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99"/>
    </row>
    <row r="5" spans="1:13" ht="20.100000000000001" customHeight="1" x14ac:dyDescent="0.25">
      <c r="A5" t="s">
        <v>93</v>
      </c>
      <c r="B5" s="28" t="s">
        <v>86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99"/>
    </row>
    <row r="6" spans="1:13" ht="20.100000000000001" customHeight="1" x14ac:dyDescent="0.25">
      <c r="A6" t="s">
        <v>103</v>
      </c>
      <c r="B6" s="28"/>
      <c r="C6" s="204">
        <v>7.13</v>
      </c>
      <c r="D6" s="204"/>
      <c r="E6" s="204" t="s">
        <v>124</v>
      </c>
      <c r="F6" s="204"/>
      <c r="G6" s="204">
        <v>13.16</v>
      </c>
      <c r="H6" s="204"/>
      <c r="I6" s="204">
        <v>16.23</v>
      </c>
      <c r="J6" s="204"/>
      <c r="K6" s="204">
        <v>19.13</v>
      </c>
      <c r="L6" s="204"/>
      <c r="M6" s="99"/>
    </row>
    <row r="7" spans="1:13" ht="20.100000000000001" customHeight="1" x14ac:dyDescent="0.25">
      <c r="A7" t="s">
        <v>106</v>
      </c>
      <c r="B7" s="28" t="s">
        <v>86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99"/>
    </row>
    <row r="8" spans="1:13" ht="20.100000000000001" customHeight="1" x14ac:dyDescent="0.25">
      <c r="A8" t="s">
        <v>94</v>
      </c>
      <c r="B8" s="28"/>
      <c r="C8" s="204">
        <v>7</v>
      </c>
      <c r="D8" s="204"/>
      <c r="E8" s="204">
        <v>11</v>
      </c>
      <c r="F8" s="204"/>
      <c r="G8" s="204">
        <v>13</v>
      </c>
      <c r="H8" s="204"/>
      <c r="I8" s="204">
        <v>17.25</v>
      </c>
      <c r="J8" s="204"/>
      <c r="K8" s="204">
        <v>21.45</v>
      </c>
      <c r="L8" s="204"/>
      <c r="M8" s="99"/>
    </row>
    <row r="9" spans="1:13" ht="20.100000000000001" customHeight="1" x14ac:dyDescent="0.25">
      <c r="A9" t="s">
        <v>53</v>
      </c>
      <c r="B9" s="28"/>
      <c r="C9" s="204">
        <v>9.1199999999999992</v>
      </c>
      <c r="D9" s="204"/>
      <c r="E9" s="204"/>
      <c r="F9" s="204"/>
      <c r="G9" s="204"/>
      <c r="H9" s="204"/>
      <c r="I9" s="204"/>
      <c r="J9" s="204"/>
      <c r="K9" s="204"/>
      <c r="L9" s="204"/>
      <c r="M9" s="99"/>
    </row>
    <row r="10" spans="1:13" ht="20.100000000000001" customHeight="1" x14ac:dyDescent="0.25">
      <c r="A10" t="s">
        <v>59</v>
      </c>
      <c r="B10" s="28"/>
      <c r="C10" s="204">
        <v>9</v>
      </c>
      <c r="D10" s="204"/>
      <c r="E10" s="204">
        <v>11.5</v>
      </c>
      <c r="F10" s="204"/>
      <c r="G10" s="204">
        <v>15.1</v>
      </c>
      <c r="H10" s="204"/>
      <c r="I10" s="204">
        <v>17.100000000000001</v>
      </c>
      <c r="J10" s="204"/>
      <c r="K10" s="204">
        <v>19.2</v>
      </c>
      <c r="L10" s="204"/>
      <c r="M10" s="99"/>
    </row>
    <row r="11" spans="1:13" ht="20.100000000000001" customHeight="1" x14ac:dyDescent="0.25">
      <c r="A11" t="s">
        <v>49</v>
      </c>
      <c r="B11" s="28"/>
      <c r="C11" s="204">
        <v>7.05</v>
      </c>
      <c r="D11" s="204"/>
      <c r="E11" s="204">
        <v>12.9</v>
      </c>
      <c r="F11" s="204"/>
      <c r="G11" s="204">
        <v>13.3</v>
      </c>
      <c r="H11" s="204"/>
      <c r="I11" s="204">
        <v>16.95</v>
      </c>
      <c r="J11" s="204"/>
      <c r="K11" s="204">
        <v>19.100000000000001</v>
      </c>
      <c r="L11" s="204"/>
      <c r="M11" s="99"/>
    </row>
    <row r="12" spans="1:13" ht="20.100000000000001" customHeight="1" x14ac:dyDescent="0.25">
      <c r="A12" t="s">
        <v>52</v>
      </c>
      <c r="B12" s="28"/>
      <c r="C12" s="204">
        <v>8.16</v>
      </c>
      <c r="D12" s="204"/>
      <c r="E12" s="204">
        <v>11.96</v>
      </c>
      <c r="F12" s="204"/>
      <c r="G12" s="204">
        <v>13.82</v>
      </c>
      <c r="H12" s="204"/>
      <c r="I12" s="204"/>
      <c r="J12" s="204"/>
      <c r="K12" s="204"/>
      <c r="L12" s="204"/>
      <c r="M12" s="99"/>
    </row>
    <row r="13" spans="1:13" ht="20.100000000000001" customHeight="1" x14ac:dyDescent="0.25">
      <c r="A13" t="s">
        <v>38</v>
      </c>
      <c r="B13" s="28"/>
      <c r="C13" s="204">
        <v>9.4</v>
      </c>
      <c r="D13" s="204"/>
      <c r="E13" s="204"/>
      <c r="F13" s="204"/>
      <c r="G13" s="204"/>
      <c r="H13" s="204"/>
      <c r="I13" s="204"/>
      <c r="J13" s="204"/>
      <c r="K13" s="204"/>
      <c r="L13" s="204"/>
      <c r="M13" s="99"/>
    </row>
    <row r="14" spans="1:13" ht="20.100000000000001" customHeight="1" x14ac:dyDescent="0.25">
      <c r="A14" t="s">
        <v>51</v>
      </c>
      <c r="B14" s="28" t="s">
        <v>86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99"/>
    </row>
    <row r="15" spans="1:13" ht="20.100000000000001" customHeight="1" x14ac:dyDescent="0.25">
      <c r="A15" t="s">
        <v>96</v>
      </c>
      <c r="B15" s="28" t="s">
        <v>86</v>
      </c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99"/>
    </row>
    <row r="16" spans="1:13" ht="20.100000000000001" customHeight="1" x14ac:dyDescent="0.25">
      <c r="A16" t="s">
        <v>97</v>
      </c>
      <c r="B16" s="28"/>
      <c r="C16" s="204">
        <v>8.9499999999999993</v>
      </c>
      <c r="D16" s="204"/>
      <c r="E16" s="204">
        <v>11</v>
      </c>
      <c r="F16" s="204"/>
      <c r="G16" s="204">
        <v>13</v>
      </c>
      <c r="H16" s="204"/>
      <c r="I16" s="204">
        <v>18.7</v>
      </c>
      <c r="J16" s="204"/>
      <c r="K16" s="204">
        <v>22</v>
      </c>
      <c r="L16" s="204"/>
      <c r="M16" s="98">
        <v>24.4</v>
      </c>
    </row>
    <row r="17" spans="1:13" ht="20.100000000000001" customHeight="1" x14ac:dyDescent="0.25">
      <c r="A17" t="s">
        <v>98</v>
      </c>
      <c r="B17" s="28"/>
      <c r="C17" s="204">
        <v>9.9</v>
      </c>
      <c r="D17" s="204"/>
      <c r="E17" s="204">
        <v>12.16</v>
      </c>
      <c r="F17" s="204"/>
      <c r="G17" s="204">
        <v>13.1</v>
      </c>
      <c r="H17" s="204"/>
      <c r="I17" s="204"/>
      <c r="J17" s="204"/>
      <c r="K17" s="204"/>
      <c r="L17" s="204"/>
      <c r="M17" s="99"/>
    </row>
    <row r="18" spans="1:13" ht="20.100000000000001" customHeight="1" x14ac:dyDescent="0.25">
      <c r="A18" t="s">
        <v>55</v>
      </c>
      <c r="B18" s="28" t="s">
        <v>86</v>
      </c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99"/>
    </row>
    <row r="19" spans="1:13" ht="20.100000000000001" customHeight="1" x14ac:dyDescent="0.25">
      <c r="A19" t="s">
        <v>99</v>
      </c>
      <c r="B19" s="32"/>
      <c r="C19" s="204">
        <v>9.59</v>
      </c>
      <c r="D19" s="204"/>
      <c r="E19" s="204"/>
      <c r="F19" s="204"/>
      <c r="G19" s="204"/>
      <c r="H19" s="204"/>
      <c r="I19" s="204"/>
      <c r="J19" s="204"/>
      <c r="K19" s="204"/>
      <c r="L19" s="204"/>
      <c r="M19" s="99"/>
    </row>
    <row r="20" spans="1:13" ht="20.100000000000001" customHeight="1" x14ac:dyDescent="0.25">
      <c r="A20" t="s">
        <v>100</v>
      </c>
      <c r="B20" s="28"/>
      <c r="C20" s="203">
        <v>7.25</v>
      </c>
      <c r="D20" s="202"/>
      <c r="E20" s="203">
        <v>11.8</v>
      </c>
      <c r="F20" s="202"/>
      <c r="G20" s="203">
        <v>13.72</v>
      </c>
      <c r="H20" s="202"/>
      <c r="I20" s="203">
        <v>16.61</v>
      </c>
      <c r="J20" s="202"/>
      <c r="K20" s="203"/>
      <c r="L20" s="202"/>
      <c r="M20" s="99"/>
    </row>
    <row r="21" spans="1:13" ht="20.100000000000001" customHeight="1" x14ac:dyDescent="0.25">
      <c r="A21" t="s">
        <v>50</v>
      </c>
      <c r="B21" s="28"/>
      <c r="C21" s="203">
        <v>7</v>
      </c>
      <c r="D21" s="202"/>
      <c r="E21" s="203"/>
      <c r="F21" s="202"/>
      <c r="G21" s="203"/>
      <c r="H21" s="202"/>
      <c r="I21" s="203"/>
      <c r="J21" s="202"/>
      <c r="K21" s="203"/>
      <c r="L21" s="202"/>
    </row>
    <row r="22" spans="1:13" ht="20.100000000000001" customHeight="1" x14ac:dyDescent="0.25">
      <c r="A22" t="s">
        <v>101</v>
      </c>
      <c r="B22" s="28"/>
      <c r="C22" s="203" t="s">
        <v>130</v>
      </c>
      <c r="D22" s="202"/>
      <c r="E22" s="203"/>
      <c r="F22" s="202"/>
      <c r="G22" s="203"/>
      <c r="H22" s="202"/>
      <c r="I22" s="203"/>
      <c r="J22" s="202"/>
      <c r="K22" s="203"/>
      <c r="L22" s="202"/>
    </row>
    <row r="23" spans="1:13" ht="20.100000000000001" customHeight="1" x14ac:dyDescent="0.25">
      <c r="A23" t="s">
        <v>56</v>
      </c>
      <c r="B23" s="28"/>
      <c r="C23" s="203">
        <v>7</v>
      </c>
      <c r="D23" s="202"/>
      <c r="E23" s="203">
        <v>11</v>
      </c>
      <c r="F23" s="202"/>
      <c r="G23" s="203">
        <v>13</v>
      </c>
      <c r="H23" s="202"/>
      <c r="I23" s="203">
        <v>18.45</v>
      </c>
      <c r="J23" s="202"/>
      <c r="K23" s="203"/>
      <c r="L23" s="202"/>
    </row>
    <row r="24" spans="1:13" ht="20.100000000000001" customHeight="1" x14ac:dyDescent="0.25">
      <c r="A24" t="s">
        <v>102</v>
      </c>
      <c r="B24" s="28"/>
      <c r="C24" s="203">
        <v>9.15</v>
      </c>
      <c r="D24" s="202"/>
      <c r="E24" s="203">
        <v>11.2</v>
      </c>
      <c r="F24" s="202"/>
      <c r="G24" s="203">
        <v>13.4</v>
      </c>
      <c r="H24" s="202"/>
      <c r="I24" s="203"/>
      <c r="J24" s="202"/>
      <c r="K24" s="203"/>
      <c r="L24" s="202"/>
      <c r="M24" s="99"/>
    </row>
    <row r="25" spans="1:13" ht="20.100000000000001" customHeight="1" x14ac:dyDescent="0.25">
      <c r="A25" t="s">
        <v>65</v>
      </c>
      <c r="B25" s="28"/>
      <c r="C25" s="203">
        <v>9</v>
      </c>
      <c r="D25" s="202"/>
      <c r="E25" s="203">
        <v>11</v>
      </c>
      <c r="F25" s="202"/>
      <c r="G25" s="203">
        <v>13</v>
      </c>
      <c r="H25" s="202"/>
      <c r="I25" s="203">
        <v>16.100000000000001</v>
      </c>
      <c r="J25" s="202"/>
      <c r="K25" s="203"/>
      <c r="L25" s="202"/>
    </row>
    <row r="26" spans="1:13" ht="20.100000000000001" customHeight="1" x14ac:dyDescent="0.25">
      <c r="A26" t="s">
        <v>58</v>
      </c>
      <c r="B26" s="28"/>
      <c r="C26" s="203">
        <v>7.02</v>
      </c>
      <c r="D26" s="202"/>
      <c r="E26" s="203"/>
      <c r="F26" s="202"/>
      <c r="G26" s="203"/>
      <c r="H26" s="202"/>
      <c r="I26" s="203"/>
      <c r="J26" s="202"/>
      <c r="K26" s="203"/>
      <c r="L26" s="202"/>
    </row>
    <row r="27" spans="1:13" ht="20.100000000000001" customHeight="1" x14ac:dyDescent="0.25">
      <c r="A27" t="s">
        <v>54</v>
      </c>
      <c r="B27" s="28"/>
      <c r="C27" s="203">
        <v>7.17</v>
      </c>
      <c r="D27" s="202"/>
      <c r="E27" s="203">
        <v>11.12</v>
      </c>
      <c r="F27" s="202"/>
      <c r="G27" s="203">
        <v>13.4</v>
      </c>
      <c r="H27" s="202"/>
      <c r="I27" s="203"/>
      <c r="J27" s="202"/>
      <c r="K27" s="203"/>
      <c r="L27" s="202"/>
    </row>
    <row r="28" spans="1:13" ht="20.100000000000001" customHeight="1" x14ac:dyDescent="0.25">
      <c r="A28" s="28" t="s">
        <v>145</v>
      </c>
      <c r="B28" s="28"/>
      <c r="C28" s="203">
        <v>7.7</v>
      </c>
      <c r="D28" s="202"/>
      <c r="E28" s="203">
        <v>10</v>
      </c>
      <c r="F28" s="202"/>
      <c r="G28" s="203">
        <v>13.1</v>
      </c>
      <c r="H28" s="202"/>
      <c r="I28" s="203"/>
      <c r="J28" s="202"/>
      <c r="K28" s="203"/>
      <c r="L28" s="202"/>
    </row>
    <row r="29" spans="1:13" ht="20.100000000000001" customHeight="1" x14ac:dyDescent="0.25">
      <c r="A29" s="28"/>
      <c r="B29" s="28"/>
      <c r="C29" s="203"/>
      <c r="D29" s="202"/>
      <c r="E29" s="203"/>
      <c r="F29" s="202"/>
      <c r="G29" s="203"/>
      <c r="H29" s="202"/>
      <c r="I29" s="203"/>
      <c r="J29" s="202"/>
      <c r="K29" s="203"/>
      <c r="L29" s="202"/>
    </row>
    <row r="30" spans="1:13" ht="20.100000000000001" customHeight="1" x14ac:dyDescent="0.25">
      <c r="A30" s="28"/>
      <c r="B30" s="28"/>
      <c r="C30" s="203"/>
      <c r="D30" s="202"/>
      <c r="E30" s="203"/>
      <c r="F30" s="202"/>
      <c r="G30" s="203"/>
      <c r="H30" s="202"/>
      <c r="I30" s="203"/>
      <c r="J30" s="202"/>
      <c r="K30" s="203"/>
      <c r="L30" s="202"/>
    </row>
    <row r="31" spans="1:13" ht="23.25" customHeight="1" x14ac:dyDescent="0.25"/>
    <row r="32" spans="1:13" ht="23.25" customHeight="1" x14ac:dyDescent="0.25">
      <c r="A32" s="220" t="s">
        <v>89</v>
      </c>
      <c r="B32" s="220"/>
      <c r="C32" s="220"/>
      <c r="D32" s="220"/>
    </row>
    <row r="33" spans="1:16" ht="23.25" customHeight="1" x14ac:dyDescent="0.25">
      <c r="A33" s="221" t="s">
        <v>18</v>
      </c>
      <c r="B33" s="222"/>
      <c r="C33" s="218" t="s">
        <v>19</v>
      </c>
      <c r="D33" s="219"/>
      <c r="E33" s="218" t="s">
        <v>20</v>
      </c>
      <c r="F33" s="219"/>
      <c r="G33" s="218" t="s">
        <v>21</v>
      </c>
      <c r="H33" s="219"/>
      <c r="I33" s="218" t="s">
        <v>22</v>
      </c>
      <c r="J33" s="219"/>
      <c r="K33" s="218" t="s">
        <v>23</v>
      </c>
      <c r="L33" s="219"/>
      <c r="M33" s="218" t="s">
        <v>26</v>
      </c>
      <c r="N33" s="219"/>
      <c r="O33" s="218" t="s">
        <v>27</v>
      </c>
      <c r="P33" s="219"/>
    </row>
    <row r="34" spans="1:16" ht="20.100000000000001" customHeight="1" x14ac:dyDescent="0.25">
      <c r="A34" t="s">
        <v>95</v>
      </c>
      <c r="B34" s="28"/>
      <c r="C34" s="199">
        <v>9.9</v>
      </c>
      <c r="D34" s="200"/>
      <c r="E34" s="199">
        <v>11.35</v>
      </c>
      <c r="F34" s="200"/>
      <c r="G34" s="199">
        <v>13</v>
      </c>
      <c r="H34" s="200"/>
      <c r="I34" s="199"/>
      <c r="J34" s="200"/>
      <c r="K34" s="199"/>
      <c r="L34" s="200"/>
      <c r="M34" s="199"/>
      <c r="N34" s="200"/>
      <c r="O34" s="199"/>
      <c r="P34" s="200"/>
    </row>
    <row r="35" spans="1:16" ht="20.100000000000001" customHeight="1" x14ac:dyDescent="0.25">
      <c r="A35" t="s">
        <v>57</v>
      </c>
      <c r="B35" s="28" t="s">
        <v>86</v>
      </c>
      <c r="C35" s="199"/>
      <c r="D35" s="200"/>
      <c r="E35" s="199"/>
      <c r="F35" s="200"/>
      <c r="G35" s="199"/>
      <c r="H35" s="200"/>
      <c r="I35" s="199"/>
      <c r="J35" s="200"/>
      <c r="K35" s="199"/>
      <c r="L35" s="200"/>
      <c r="M35" s="199"/>
      <c r="N35" s="200"/>
      <c r="O35" s="199"/>
      <c r="P35" s="200"/>
    </row>
    <row r="36" spans="1:16" ht="20.100000000000001" customHeight="1" x14ac:dyDescent="0.25">
      <c r="A36" t="s">
        <v>93</v>
      </c>
      <c r="B36" s="28" t="s">
        <v>86</v>
      </c>
      <c r="C36" s="199"/>
      <c r="D36" s="200"/>
      <c r="E36" s="199"/>
      <c r="F36" s="200"/>
      <c r="G36" s="199"/>
      <c r="H36" s="200"/>
      <c r="I36" s="199"/>
      <c r="J36" s="200"/>
      <c r="K36" s="199"/>
      <c r="L36" s="200"/>
      <c r="M36" s="199"/>
      <c r="N36" s="200"/>
      <c r="O36" s="199"/>
      <c r="P36" s="200"/>
    </row>
    <row r="37" spans="1:16" ht="20.100000000000001" customHeight="1" x14ac:dyDescent="0.25">
      <c r="A37" t="s">
        <v>103</v>
      </c>
      <c r="B37" s="28"/>
      <c r="C37" s="199">
        <v>7.29</v>
      </c>
      <c r="D37" s="200"/>
      <c r="E37" s="199">
        <v>10.46</v>
      </c>
      <c r="F37" s="200"/>
      <c r="G37" s="199">
        <v>13.49</v>
      </c>
      <c r="H37" s="200"/>
      <c r="I37" s="199">
        <v>16.46</v>
      </c>
      <c r="J37" s="200"/>
      <c r="K37" s="199"/>
      <c r="L37" s="200"/>
      <c r="M37" s="199"/>
      <c r="N37" s="200"/>
      <c r="O37" s="199"/>
      <c r="P37" s="200"/>
    </row>
    <row r="38" spans="1:16" ht="20.100000000000001" customHeight="1" x14ac:dyDescent="0.25">
      <c r="A38" t="s">
        <v>106</v>
      </c>
      <c r="B38" s="28" t="s">
        <v>86</v>
      </c>
      <c r="C38" s="199"/>
      <c r="D38" s="200"/>
      <c r="E38" s="199"/>
      <c r="F38" s="200"/>
      <c r="G38" s="199"/>
      <c r="H38" s="200"/>
      <c r="I38" s="199"/>
      <c r="J38" s="200"/>
      <c r="K38" s="199"/>
      <c r="L38" s="200"/>
      <c r="M38" s="199"/>
      <c r="N38" s="200"/>
      <c r="O38" s="199"/>
      <c r="P38" s="200"/>
    </row>
    <row r="39" spans="1:16" ht="20.100000000000001" customHeight="1" x14ac:dyDescent="0.25">
      <c r="A39" t="s">
        <v>94</v>
      </c>
      <c r="B39" s="28"/>
      <c r="C39" s="199">
        <v>7</v>
      </c>
      <c r="D39" s="200"/>
      <c r="E39" s="199">
        <v>10</v>
      </c>
      <c r="F39" s="200"/>
      <c r="G39" s="199"/>
      <c r="H39" s="200"/>
      <c r="I39" s="199"/>
      <c r="J39" s="200"/>
      <c r="K39" s="199"/>
      <c r="L39" s="200"/>
      <c r="M39" s="199"/>
      <c r="N39" s="200"/>
      <c r="O39" s="199"/>
      <c r="P39" s="200"/>
    </row>
    <row r="40" spans="1:16" ht="20.100000000000001" customHeight="1" x14ac:dyDescent="0.25">
      <c r="A40" t="s">
        <v>53</v>
      </c>
      <c r="B40" s="28"/>
      <c r="C40" s="199">
        <v>9.99</v>
      </c>
      <c r="D40" s="200"/>
      <c r="E40" s="199">
        <v>12.92</v>
      </c>
      <c r="F40" s="200"/>
      <c r="G40" s="199">
        <v>13.07</v>
      </c>
      <c r="H40" s="200"/>
      <c r="I40" s="199"/>
      <c r="J40" s="200"/>
      <c r="K40" s="199"/>
      <c r="L40" s="200"/>
      <c r="M40" s="199"/>
      <c r="N40" s="200"/>
      <c r="O40" s="199"/>
      <c r="P40" s="200"/>
    </row>
    <row r="41" spans="1:16" ht="20.100000000000001" customHeight="1" x14ac:dyDescent="0.25">
      <c r="A41" t="s">
        <v>59</v>
      </c>
      <c r="B41" s="28"/>
      <c r="C41" s="199">
        <v>9.99</v>
      </c>
      <c r="D41" s="200"/>
      <c r="E41" s="199">
        <v>11.5</v>
      </c>
      <c r="F41" s="200"/>
      <c r="G41" s="199">
        <v>14.4</v>
      </c>
      <c r="H41" s="200"/>
      <c r="I41" s="199">
        <v>17.399999999999999</v>
      </c>
      <c r="J41" s="200"/>
      <c r="K41" s="199">
        <v>20.399999999999999</v>
      </c>
      <c r="L41" s="200"/>
      <c r="M41" s="199"/>
      <c r="N41" s="200"/>
      <c r="O41" s="199"/>
      <c r="P41" s="200"/>
    </row>
    <row r="42" spans="1:16" ht="20.100000000000001" customHeight="1" x14ac:dyDescent="0.25">
      <c r="A42" t="s">
        <v>49</v>
      </c>
      <c r="B42" s="28"/>
      <c r="C42" s="199">
        <v>9.9499999999999993</v>
      </c>
      <c r="D42" s="200"/>
      <c r="E42" s="199">
        <v>12.7</v>
      </c>
      <c r="F42" s="200"/>
      <c r="G42" s="199">
        <v>15.8</v>
      </c>
      <c r="H42" s="200"/>
      <c r="I42" s="199">
        <v>18.75</v>
      </c>
      <c r="J42" s="200"/>
      <c r="K42" s="199"/>
      <c r="L42" s="200"/>
      <c r="M42" s="199"/>
      <c r="N42" s="200"/>
      <c r="O42" s="199"/>
      <c r="P42" s="200"/>
    </row>
    <row r="43" spans="1:16" ht="20.100000000000001" customHeight="1" x14ac:dyDescent="0.25">
      <c r="A43" t="s">
        <v>52</v>
      </c>
      <c r="B43" s="28"/>
      <c r="C43" s="199">
        <v>9.85</v>
      </c>
      <c r="D43" s="200"/>
      <c r="E43" s="199">
        <v>11.21</v>
      </c>
      <c r="F43" s="200"/>
      <c r="G43" s="199">
        <v>15.75</v>
      </c>
      <c r="H43" s="200"/>
      <c r="I43" s="199">
        <v>17.3</v>
      </c>
      <c r="J43" s="200"/>
      <c r="K43" s="199"/>
      <c r="L43" s="200"/>
      <c r="M43" s="199"/>
      <c r="N43" s="200"/>
      <c r="O43" s="199"/>
      <c r="P43" s="200"/>
    </row>
    <row r="44" spans="1:16" ht="20.100000000000001" customHeight="1" x14ac:dyDescent="0.25">
      <c r="A44" t="s">
        <v>38</v>
      </c>
      <c r="B44" s="28"/>
      <c r="C44" s="199">
        <v>7.1</v>
      </c>
      <c r="D44" s="200"/>
      <c r="E44" s="199">
        <v>10.06</v>
      </c>
      <c r="F44" s="200"/>
      <c r="G44" s="199"/>
      <c r="H44" s="200"/>
      <c r="I44" s="199"/>
      <c r="J44" s="200"/>
      <c r="K44" s="199"/>
      <c r="L44" s="200"/>
      <c r="M44" s="199"/>
      <c r="N44" s="200"/>
      <c r="O44" s="199"/>
      <c r="P44" s="200"/>
    </row>
    <row r="45" spans="1:16" ht="20.100000000000001" customHeight="1" x14ac:dyDescent="0.25">
      <c r="A45" t="s">
        <v>51</v>
      </c>
      <c r="B45" s="28" t="s">
        <v>86</v>
      </c>
      <c r="C45" s="199"/>
      <c r="D45" s="200"/>
      <c r="E45" s="199"/>
      <c r="F45" s="200"/>
      <c r="G45" s="199"/>
      <c r="H45" s="200"/>
      <c r="I45" s="199"/>
      <c r="J45" s="200"/>
      <c r="K45" s="199"/>
      <c r="L45" s="200"/>
      <c r="M45" s="199"/>
      <c r="N45" s="200"/>
      <c r="O45" s="199"/>
      <c r="P45" s="200"/>
    </row>
    <row r="46" spans="1:16" ht="20.100000000000001" customHeight="1" x14ac:dyDescent="0.25">
      <c r="A46" t="s">
        <v>96</v>
      </c>
      <c r="B46" s="28" t="s">
        <v>86</v>
      </c>
      <c r="C46" s="199"/>
      <c r="D46" s="200"/>
      <c r="E46" s="199"/>
      <c r="F46" s="200"/>
      <c r="G46" s="199"/>
      <c r="H46" s="200"/>
      <c r="I46" s="199"/>
      <c r="J46" s="200"/>
      <c r="K46" s="199"/>
      <c r="L46" s="200"/>
      <c r="M46" s="199"/>
      <c r="N46" s="200"/>
      <c r="O46" s="199"/>
      <c r="P46" s="200"/>
    </row>
    <row r="47" spans="1:16" ht="20.100000000000001" customHeight="1" x14ac:dyDescent="0.25">
      <c r="A47" t="s">
        <v>97</v>
      </c>
      <c r="B47" s="28"/>
      <c r="C47" s="199">
        <v>7</v>
      </c>
      <c r="D47" s="200"/>
      <c r="E47" s="199">
        <v>10</v>
      </c>
      <c r="F47" s="200"/>
      <c r="G47" s="199">
        <v>13</v>
      </c>
      <c r="H47" s="200"/>
      <c r="I47" s="199"/>
      <c r="J47" s="200"/>
      <c r="K47" s="199"/>
      <c r="L47" s="200"/>
      <c r="M47" s="199"/>
      <c r="N47" s="200"/>
      <c r="O47" s="199"/>
      <c r="P47" s="200"/>
    </row>
    <row r="48" spans="1:16" ht="20.100000000000001" customHeight="1" x14ac:dyDescent="0.25">
      <c r="A48" t="s">
        <v>98</v>
      </c>
      <c r="B48" s="28"/>
      <c r="C48" s="199">
        <v>9.59</v>
      </c>
      <c r="D48" s="200"/>
      <c r="E48" s="199">
        <v>12.59</v>
      </c>
      <c r="F48" s="200"/>
      <c r="G48" s="199">
        <v>14.9</v>
      </c>
      <c r="H48" s="200"/>
      <c r="I48" s="199"/>
      <c r="J48" s="200"/>
      <c r="K48" s="199"/>
      <c r="L48" s="200"/>
      <c r="M48" s="199"/>
      <c r="N48" s="200"/>
      <c r="O48" s="199"/>
      <c r="P48" s="200"/>
    </row>
    <row r="49" spans="1:16" ht="20.100000000000001" customHeight="1" x14ac:dyDescent="0.25">
      <c r="A49" t="s">
        <v>55</v>
      </c>
      <c r="B49" s="28"/>
      <c r="C49" s="199">
        <v>9.92</v>
      </c>
      <c r="D49" s="200"/>
      <c r="E49" s="199">
        <v>12.9</v>
      </c>
      <c r="F49" s="200"/>
      <c r="G49" s="199">
        <v>15.9</v>
      </c>
      <c r="H49" s="200"/>
      <c r="I49" s="199">
        <v>16.2</v>
      </c>
      <c r="J49" s="200"/>
      <c r="K49" s="199"/>
      <c r="L49" s="200"/>
      <c r="M49" s="199"/>
      <c r="N49" s="200"/>
      <c r="O49" s="199"/>
      <c r="P49" s="200"/>
    </row>
    <row r="50" spans="1:16" ht="20.100000000000001" customHeight="1" x14ac:dyDescent="0.25">
      <c r="A50" t="s">
        <v>99</v>
      </c>
      <c r="B50" s="32"/>
      <c r="C50" s="199">
        <v>9.9</v>
      </c>
      <c r="D50" s="200"/>
      <c r="E50" s="199">
        <v>12.9</v>
      </c>
      <c r="F50" s="200"/>
      <c r="G50" s="199">
        <v>15.9</v>
      </c>
      <c r="H50" s="200"/>
      <c r="I50" s="199"/>
      <c r="J50" s="200"/>
      <c r="K50" s="199"/>
      <c r="L50" s="200"/>
      <c r="M50" s="199"/>
      <c r="N50" s="200"/>
      <c r="O50" s="199"/>
      <c r="P50" s="200"/>
    </row>
    <row r="51" spans="1:16" ht="20.100000000000001" customHeight="1" x14ac:dyDescent="0.25">
      <c r="A51" t="s">
        <v>100</v>
      </c>
      <c r="B51" s="28"/>
      <c r="C51" s="199">
        <v>9.89</v>
      </c>
      <c r="D51" s="200"/>
      <c r="E51" s="199">
        <v>12.87</v>
      </c>
      <c r="F51" s="200"/>
      <c r="G51" s="199">
        <v>15.86</v>
      </c>
      <c r="H51" s="200"/>
      <c r="I51" s="199">
        <v>17.62</v>
      </c>
      <c r="J51" s="200"/>
      <c r="K51" s="199"/>
      <c r="L51" s="200"/>
      <c r="M51" s="199"/>
      <c r="N51" s="200"/>
      <c r="O51" s="199"/>
      <c r="P51" s="200"/>
    </row>
    <row r="52" spans="1:16" ht="20.100000000000001" customHeight="1" x14ac:dyDescent="0.25">
      <c r="A52" t="s">
        <v>50</v>
      </c>
      <c r="B52" s="28"/>
      <c r="C52" s="199">
        <v>7</v>
      </c>
      <c r="D52" s="200"/>
      <c r="E52" s="199">
        <v>10</v>
      </c>
      <c r="F52" s="200"/>
      <c r="G52" s="199">
        <v>13.6</v>
      </c>
      <c r="H52" s="200"/>
      <c r="I52" s="199"/>
      <c r="J52" s="200"/>
      <c r="K52" s="199"/>
      <c r="L52" s="200"/>
      <c r="M52" s="199"/>
      <c r="N52" s="200"/>
      <c r="O52" s="199"/>
      <c r="P52" s="200"/>
    </row>
    <row r="53" spans="1:16" ht="20.100000000000001" customHeight="1" x14ac:dyDescent="0.25">
      <c r="A53" t="s">
        <v>101</v>
      </c>
      <c r="B53" s="28"/>
      <c r="C53" s="199">
        <v>7.1</v>
      </c>
      <c r="D53" s="200"/>
      <c r="E53" s="199">
        <v>10</v>
      </c>
      <c r="F53" s="200"/>
      <c r="G53" s="199">
        <v>13</v>
      </c>
      <c r="H53" s="200"/>
      <c r="I53" s="199">
        <v>16</v>
      </c>
      <c r="J53" s="200"/>
      <c r="K53" s="199"/>
      <c r="L53" s="200"/>
      <c r="M53" s="199"/>
      <c r="N53" s="200"/>
      <c r="O53" s="199"/>
      <c r="P53" s="200"/>
    </row>
    <row r="54" spans="1:16" ht="20.100000000000001" customHeight="1" x14ac:dyDescent="0.25">
      <c r="A54" t="s">
        <v>56</v>
      </c>
      <c r="B54" s="28"/>
      <c r="C54" s="199">
        <v>7.1</v>
      </c>
      <c r="D54" s="200"/>
      <c r="E54" s="199">
        <v>10.029999999999999</v>
      </c>
      <c r="F54" s="200"/>
      <c r="G54" s="199">
        <v>13.02</v>
      </c>
      <c r="H54" s="200"/>
      <c r="I54" s="199"/>
      <c r="J54" s="200"/>
      <c r="K54" s="199"/>
      <c r="L54" s="200"/>
      <c r="M54" s="199"/>
      <c r="N54" s="200"/>
      <c r="O54" s="199"/>
      <c r="P54" s="200"/>
    </row>
    <row r="55" spans="1:16" ht="20.100000000000001" customHeight="1" x14ac:dyDescent="0.25">
      <c r="A55" t="s">
        <v>102</v>
      </c>
      <c r="B55" s="28"/>
      <c r="C55" s="199">
        <v>7.1</v>
      </c>
      <c r="D55" s="200"/>
      <c r="E55" s="199">
        <v>11.25</v>
      </c>
      <c r="F55" s="200"/>
      <c r="G55" s="199">
        <v>14.9</v>
      </c>
      <c r="H55" s="200"/>
      <c r="I55" s="199"/>
      <c r="J55" s="200"/>
      <c r="K55" s="199"/>
      <c r="L55" s="200"/>
      <c r="M55" s="199"/>
      <c r="N55" s="200"/>
      <c r="O55" s="199"/>
      <c r="P55" s="200"/>
    </row>
    <row r="56" spans="1:16" ht="20.100000000000001" customHeight="1" x14ac:dyDescent="0.25">
      <c r="A56" t="s">
        <v>65</v>
      </c>
      <c r="B56" s="28"/>
      <c r="C56" s="199">
        <v>8</v>
      </c>
      <c r="D56" s="200"/>
      <c r="E56" s="199">
        <v>11</v>
      </c>
      <c r="F56" s="200"/>
      <c r="G56" s="199">
        <v>13</v>
      </c>
      <c r="H56" s="200"/>
      <c r="I56" s="199"/>
      <c r="J56" s="200"/>
      <c r="K56" s="199"/>
      <c r="L56" s="200"/>
      <c r="M56" s="199"/>
      <c r="N56" s="200"/>
      <c r="O56" s="199"/>
      <c r="P56" s="200"/>
    </row>
    <row r="57" spans="1:16" ht="20.100000000000001" customHeight="1" x14ac:dyDescent="0.25">
      <c r="A57" t="s">
        <v>58</v>
      </c>
      <c r="B57" s="28"/>
      <c r="C57" s="199">
        <v>7.03</v>
      </c>
      <c r="D57" s="200"/>
      <c r="E57" s="199">
        <v>10.050000000000001</v>
      </c>
      <c r="F57" s="200"/>
      <c r="G57" s="199">
        <v>13.18</v>
      </c>
      <c r="H57" s="200"/>
      <c r="I57" s="199"/>
      <c r="J57" s="200"/>
      <c r="K57" s="199"/>
      <c r="L57" s="200"/>
      <c r="M57" s="199"/>
      <c r="N57" s="200"/>
      <c r="O57" s="199"/>
      <c r="P57" s="200"/>
    </row>
    <row r="58" spans="1:16" ht="20.100000000000001" customHeight="1" x14ac:dyDescent="0.25">
      <c r="A58" t="s">
        <v>54</v>
      </c>
      <c r="B58" s="28"/>
      <c r="C58" s="199">
        <v>9.5</v>
      </c>
      <c r="D58" s="200"/>
      <c r="E58" s="199">
        <v>11.15</v>
      </c>
      <c r="F58" s="200"/>
      <c r="G58" s="199"/>
      <c r="H58" s="200"/>
      <c r="I58" s="199"/>
      <c r="J58" s="200"/>
      <c r="K58" s="199"/>
      <c r="L58" s="200"/>
      <c r="M58" s="199"/>
      <c r="N58" s="200"/>
      <c r="O58" s="199"/>
      <c r="P58" s="200"/>
    </row>
    <row r="59" spans="1:16" ht="20.100000000000001" customHeight="1" x14ac:dyDescent="0.25">
      <c r="A59" s="28" t="s">
        <v>145</v>
      </c>
      <c r="B59" s="28"/>
      <c r="C59" s="199">
        <v>9.99</v>
      </c>
      <c r="D59" s="200"/>
      <c r="E59" s="199">
        <v>12.98</v>
      </c>
      <c r="F59" s="200"/>
      <c r="G59" s="199">
        <v>15.5</v>
      </c>
      <c r="H59" s="200"/>
      <c r="I59" s="199">
        <v>18.989999999999998</v>
      </c>
      <c r="J59" s="200"/>
      <c r="K59" s="199">
        <v>20.83</v>
      </c>
      <c r="L59" s="200"/>
      <c r="M59" s="199"/>
      <c r="N59" s="200"/>
      <c r="O59" s="199"/>
      <c r="P59" s="200"/>
    </row>
    <row r="60" spans="1:16" ht="20.100000000000001" customHeight="1" x14ac:dyDescent="0.25">
      <c r="A60" s="28"/>
      <c r="B60" s="28"/>
      <c r="C60" s="199"/>
      <c r="D60" s="200"/>
      <c r="E60" s="199"/>
      <c r="F60" s="200"/>
      <c r="G60" s="199"/>
      <c r="H60" s="200"/>
      <c r="I60" s="199"/>
      <c r="J60" s="200"/>
      <c r="K60" s="199"/>
      <c r="L60" s="200"/>
      <c r="M60" s="199"/>
      <c r="N60" s="200"/>
      <c r="O60" s="199"/>
      <c r="P60" s="200"/>
    </row>
    <row r="61" spans="1:16" ht="20.100000000000001" customHeight="1" x14ac:dyDescent="0.25">
      <c r="A61" s="28"/>
      <c r="B61" s="28"/>
      <c r="C61" s="199"/>
      <c r="D61" s="200"/>
      <c r="E61" s="199"/>
      <c r="F61" s="200"/>
      <c r="G61" s="199"/>
      <c r="H61" s="200"/>
      <c r="I61" s="199"/>
      <c r="J61" s="200"/>
      <c r="K61" s="199"/>
      <c r="L61" s="200"/>
      <c r="M61" s="199"/>
      <c r="N61" s="200"/>
      <c r="O61" s="199"/>
      <c r="P61" s="200"/>
    </row>
    <row r="62" spans="1:16" x14ac:dyDescent="0.25">
      <c r="A62" s="216"/>
      <c r="B62" s="216"/>
      <c r="C62" s="217"/>
    </row>
    <row r="63" spans="1:16" x14ac:dyDescent="0.25">
      <c r="A63" s="216"/>
      <c r="B63" s="216"/>
      <c r="C63" s="217"/>
    </row>
    <row r="64" spans="1:16" x14ac:dyDescent="0.25">
      <c r="A64" s="216"/>
      <c r="B64" s="216"/>
      <c r="C64" s="217"/>
    </row>
    <row r="65" spans="1:3" x14ac:dyDescent="0.25">
      <c r="A65" s="216"/>
      <c r="B65" s="216"/>
      <c r="C65" s="217"/>
    </row>
    <row r="66" spans="1:3" x14ac:dyDescent="0.25">
      <c r="A66" s="216"/>
      <c r="B66" s="216"/>
      <c r="C66" s="217"/>
    </row>
  </sheetData>
  <mergeCells count="356">
    <mergeCell ref="A1:D1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K29:L29"/>
    <mergeCell ref="C30:D30"/>
    <mergeCell ref="E30:F30"/>
    <mergeCell ref="G30:H30"/>
    <mergeCell ref="I30:J30"/>
    <mergeCell ref="K30:L30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A32:D32"/>
    <mergeCell ref="A33:B33"/>
    <mergeCell ref="C33:D33"/>
    <mergeCell ref="E33:F33"/>
    <mergeCell ref="G33:H33"/>
    <mergeCell ref="I33:J33"/>
    <mergeCell ref="C29:D29"/>
    <mergeCell ref="E29:F29"/>
    <mergeCell ref="G29:H29"/>
    <mergeCell ref="I29:J29"/>
    <mergeCell ref="K33:L33"/>
    <mergeCell ref="M33:N33"/>
    <mergeCell ref="O33:P33"/>
    <mergeCell ref="C34:D34"/>
    <mergeCell ref="E34:F34"/>
    <mergeCell ref="G34:H34"/>
    <mergeCell ref="I34:J34"/>
    <mergeCell ref="K34:L34"/>
    <mergeCell ref="M34:N34"/>
    <mergeCell ref="O34:P34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5:P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  <mergeCell ref="O47:P47"/>
    <mergeCell ref="C48:D48"/>
    <mergeCell ref="E48:F48"/>
    <mergeCell ref="G48:H48"/>
    <mergeCell ref="I48:J48"/>
    <mergeCell ref="K48:L48"/>
    <mergeCell ref="M48:N48"/>
    <mergeCell ref="O48:P48"/>
    <mergeCell ref="C47:D47"/>
    <mergeCell ref="E47:F47"/>
    <mergeCell ref="G47:H47"/>
    <mergeCell ref="I47:J47"/>
    <mergeCell ref="K47:L47"/>
    <mergeCell ref="M47:N47"/>
    <mergeCell ref="O49:P49"/>
    <mergeCell ref="C50:D50"/>
    <mergeCell ref="E50:F50"/>
    <mergeCell ref="G50:H50"/>
    <mergeCell ref="I50:J50"/>
    <mergeCell ref="K50:L50"/>
    <mergeCell ref="M50:N50"/>
    <mergeCell ref="O50:P50"/>
    <mergeCell ref="C49:D49"/>
    <mergeCell ref="E49:F49"/>
    <mergeCell ref="G49:H49"/>
    <mergeCell ref="I49:J49"/>
    <mergeCell ref="K49:L49"/>
    <mergeCell ref="M49:N49"/>
    <mergeCell ref="O51:P51"/>
    <mergeCell ref="C52:D52"/>
    <mergeCell ref="E52:F52"/>
    <mergeCell ref="G52:H52"/>
    <mergeCell ref="I52:J52"/>
    <mergeCell ref="K52:L52"/>
    <mergeCell ref="M52:N52"/>
    <mergeCell ref="O52:P52"/>
    <mergeCell ref="C51:D51"/>
    <mergeCell ref="E51:F51"/>
    <mergeCell ref="G51:H51"/>
    <mergeCell ref="I51:J51"/>
    <mergeCell ref="K51:L51"/>
    <mergeCell ref="M51:N51"/>
    <mergeCell ref="O53:P53"/>
    <mergeCell ref="C54:D54"/>
    <mergeCell ref="E54:F54"/>
    <mergeCell ref="G54:H54"/>
    <mergeCell ref="I54:J54"/>
    <mergeCell ref="K54:L54"/>
    <mergeCell ref="M54:N54"/>
    <mergeCell ref="O54:P54"/>
    <mergeCell ref="C53:D53"/>
    <mergeCell ref="E53:F53"/>
    <mergeCell ref="G53:H53"/>
    <mergeCell ref="I53:J53"/>
    <mergeCell ref="K53:L53"/>
    <mergeCell ref="M53:N53"/>
    <mergeCell ref="O55:P55"/>
    <mergeCell ref="C56:D56"/>
    <mergeCell ref="E56:F56"/>
    <mergeCell ref="G56:H56"/>
    <mergeCell ref="I56:J56"/>
    <mergeCell ref="K56:L56"/>
    <mergeCell ref="M56:N56"/>
    <mergeCell ref="O56:P56"/>
    <mergeCell ref="C55:D55"/>
    <mergeCell ref="E55:F55"/>
    <mergeCell ref="G55:H55"/>
    <mergeCell ref="I55:J55"/>
    <mergeCell ref="K55:L55"/>
    <mergeCell ref="M55:N55"/>
    <mergeCell ref="O57:P57"/>
    <mergeCell ref="C58:D58"/>
    <mergeCell ref="E58:F58"/>
    <mergeCell ref="G58:H58"/>
    <mergeCell ref="I58:J58"/>
    <mergeCell ref="K58:L58"/>
    <mergeCell ref="M58:N58"/>
    <mergeCell ref="O58:P58"/>
    <mergeCell ref="C57:D57"/>
    <mergeCell ref="E57:F57"/>
    <mergeCell ref="G57:H57"/>
    <mergeCell ref="I57:J57"/>
    <mergeCell ref="K57:L57"/>
    <mergeCell ref="M57:N57"/>
    <mergeCell ref="O59:P59"/>
    <mergeCell ref="C60:D60"/>
    <mergeCell ref="E60:F60"/>
    <mergeCell ref="G60:H60"/>
    <mergeCell ref="I60:J60"/>
    <mergeCell ref="K60:L60"/>
    <mergeCell ref="M60:N60"/>
    <mergeCell ref="O60:P60"/>
    <mergeCell ref="C59:D59"/>
    <mergeCell ref="E59:F59"/>
    <mergeCell ref="G59:H59"/>
    <mergeCell ref="I59:J59"/>
    <mergeCell ref="K59:L59"/>
    <mergeCell ref="M59:N59"/>
    <mergeCell ref="O61:P61"/>
    <mergeCell ref="A62:C62"/>
    <mergeCell ref="A63:C63"/>
    <mergeCell ref="A64:C64"/>
    <mergeCell ref="A65:C65"/>
    <mergeCell ref="A66:C66"/>
    <mergeCell ref="C61:D61"/>
    <mergeCell ref="E61:F61"/>
    <mergeCell ref="G61:H61"/>
    <mergeCell ref="I61:J61"/>
    <mergeCell ref="K61:L61"/>
    <mergeCell ref="M61:N61"/>
  </mergeCells>
  <pageMargins left="0.7" right="0.7" top="0.75" bottom="0.75" header="0.3" footer="0.3"/>
  <pageSetup paperSize="9" scale="7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tabSelected="1" view="pageBreakPreview" topLeftCell="A76" zoomScaleNormal="90" zoomScaleSheetLayoutView="100" workbookViewId="0">
      <selection sqref="A1:I76"/>
    </sheetView>
  </sheetViews>
  <sheetFormatPr defaultRowHeight="15" x14ac:dyDescent="0.25"/>
  <cols>
    <col min="1" max="1" width="23.7109375" style="40" customWidth="1"/>
    <col min="2" max="6" width="3.7109375" style="36" customWidth="1"/>
    <col min="9" max="9" width="16.28515625" customWidth="1"/>
    <col min="11" max="11" width="9.140625" customWidth="1"/>
  </cols>
  <sheetData>
    <row r="1" spans="1:9" ht="18.75" x14ac:dyDescent="0.3">
      <c r="A1" s="35" t="s">
        <v>1</v>
      </c>
    </row>
    <row r="2" spans="1:9" x14ac:dyDescent="0.25">
      <c r="A2" s="146" t="s">
        <v>61</v>
      </c>
    </row>
    <row r="3" spans="1:9" x14ac:dyDescent="0.25">
      <c r="A3" s="147"/>
      <c r="B3" s="6">
        <v>1</v>
      </c>
      <c r="C3" s="6">
        <v>2</v>
      </c>
      <c r="D3" s="6">
        <v>3</v>
      </c>
      <c r="E3" s="6">
        <v>4</v>
      </c>
      <c r="F3" s="6">
        <v>5</v>
      </c>
      <c r="G3" s="37" t="s">
        <v>62</v>
      </c>
      <c r="H3" s="36" t="s">
        <v>63</v>
      </c>
      <c r="I3" s="36" t="s">
        <v>64</v>
      </c>
    </row>
    <row r="4" spans="1:9" x14ac:dyDescent="0.25">
      <c r="A4" t="s">
        <v>57</v>
      </c>
      <c r="B4" s="36">
        <v>9</v>
      </c>
      <c r="C4" s="36">
        <v>12</v>
      </c>
      <c r="D4" s="36">
        <v>12</v>
      </c>
      <c r="E4" s="36">
        <v>13</v>
      </c>
      <c r="F4" s="36">
        <v>14</v>
      </c>
      <c r="G4" s="37">
        <f t="shared" ref="G4:G26" si="0">SUM(B4:F4)</f>
        <v>60</v>
      </c>
      <c r="H4" s="36"/>
      <c r="I4" s="38">
        <f t="shared" ref="I4:I26" si="1">G4/MAX($G$5:$G$26)</f>
        <v>0.90909090909090906</v>
      </c>
    </row>
    <row r="5" spans="1:9" x14ac:dyDescent="0.25">
      <c r="A5" t="s">
        <v>93</v>
      </c>
      <c r="B5" s="26">
        <v>7</v>
      </c>
      <c r="C5" s="26">
        <v>5</v>
      </c>
      <c r="D5" s="26">
        <v>8</v>
      </c>
      <c r="E5" s="26">
        <v>3</v>
      </c>
      <c r="F5" s="26">
        <v>7</v>
      </c>
      <c r="G5" s="37">
        <f t="shared" si="0"/>
        <v>30</v>
      </c>
      <c r="H5" s="36"/>
      <c r="I5" s="38">
        <f t="shared" si="1"/>
        <v>0.45454545454545453</v>
      </c>
    </row>
    <row r="6" spans="1:9" x14ac:dyDescent="0.25">
      <c r="A6" t="s">
        <v>94</v>
      </c>
      <c r="B6" s="26">
        <v>13</v>
      </c>
      <c r="C6" s="26">
        <v>14</v>
      </c>
      <c r="D6" s="26">
        <v>8</v>
      </c>
      <c r="E6" s="26">
        <v>13</v>
      </c>
      <c r="F6" s="26">
        <v>8</v>
      </c>
      <c r="G6" s="37">
        <f t="shared" si="0"/>
        <v>56</v>
      </c>
      <c r="H6" s="36"/>
      <c r="I6" s="38">
        <f t="shared" si="1"/>
        <v>0.84848484848484851</v>
      </c>
    </row>
    <row r="7" spans="1:9" x14ac:dyDescent="0.25">
      <c r="A7" t="s">
        <v>53</v>
      </c>
      <c r="B7" s="26">
        <v>9</v>
      </c>
      <c r="C7" s="26">
        <v>10</v>
      </c>
      <c r="D7" s="26">
        <v>10</v>
      </c>
      <c r="E7" s="26">
        <v>14</v>
      </c>
      <c r="F7" s="26">
        <v>8</v>
      </c>
      <c r="G7" s="37">
        <f t="shared" si="0"/>
        <v>51</v>
      </c>
      <c r="H7" s="36"/>
      <c r="I7" s="38">
        <f t="shared" si="1"/>
        <v>0.77272727272727271</v>
      </c>
    </row>
    <row r="8" spans="1:9" x14ac:dyDescent="0.25">
      <c r="A8" t="s">
        <v>59</v>
      </c>
      <c r="B8" s="39">
        <v>12</v>
      </c>
      <c r="C8" s="39">
        <v>12</v>
      </c>
      <c r="D8" s="39">
        <v>13</v>
      </c>
      <c r="E8" s="39">
        <v>5</v>
      </c>
      <c r="F8" s="39">
        <v>13</v>
      </c>
      <c r="G8" s="37">
        <f t="shared" si="0"/>
        <v>55</v>
      </c>
      <c r="H8" s="36"/>
      <c r="I8" s="38">
        <f t="shared" si="1"/>
        <v>0.83333333333333337</v>
      </c>
    </row>
    <row r="9" spans="1:9" x14ac:dyDescent="0.25">
      <c r="A9" t="s">
        <v>49</v>
      </c>
      <c r="B9" s="39">
        <v>8</v>
      </c>
      <c r="C9" s="39">
        <v>11</v>
      </c>
      <c r="D9" s="39">
        <v>5</v>
      </c>
      <c r="E9" s="39">
        <v>11</v>
      </c>
      <c r="F9" s="39">
        <v>3</v>
      </c>
      <c r="G9" s="37">
        <f t="shared" si="0"/>
        <v>38</v>
      </c>
      <c r="H9" s="36"/>
      <c r="I9" s="38">
        <f t="shared" si="1"/>
        <v>0.5757575757575758</v>
      </c>
    </row>
    <row r="10" spans="1:9" x14ac:dyDescent="0.25">
      <c r="A10" t="s">
        <v>52</v>
      </c>
      <c r="B10" s="39">
        <v>14</v>
      </c>
      <c r="C10" s="39">
        <v>14</v>
      </c>
      <c r="D10" s="39">
        <v>13</v>
      </c>
      <c r="E10" s="39">
        <v>11</v>
      </c>
      <c r="F10" s="39">
        <v>14</v>
      </c>
      <c r="G10" s="37">
        <f t="shared" si="0"/>
        <v>66</v>
      </c>
      <c r="H10" s="36"/>
      <c r="I10" s="38">
        <f t="shared" si="1"/>
        <v>1</v>
      </c>
    </row>
    <row r="11" spans="1:9" x14ac:dyDescent="0.25">
      <c r="A11" t="s">
        <v>38</v>
      </c>
      <c r="B11" s="39">
        <v>4</v>
      </c>
      <c r="C11" s="39">
        <v>8</v>
      </c>
      <c r="D11" s="39">
        <v>11</v>
      </c>
      <c r="E11" s="39">
        <v>11</v>
      </c>
      <c r="F11" s="39">
        <v>8</v>
      </c>
      <c r="G11" s="37">
        <f t="shared" si="0"/>
        <v>42</v>
      </c>
      <c r="H11" s="36"/>
      <c r="I11" s="38">
        <f t="shared" si="1"/>
        <v>0.63636363636363635</v>
      </c>
    </row>
    <row r="12" spans="1:9" x14ac:dyDescent="0.25">
      <c r="A12" t="s">
        <v>51</v>
      </c>
      <c r="B12" s="39">
        <v>14</v>
      </c>
      <c r="C12" s="39">
        <v>13</v>
      </c>
      <c r="D12" s="39">
        <v>9</v>
      </c>
      <c r="E12" s="39">
        <v>14</v>
      </c>
      <c r="F12" s="39">
        <v>15</v>
      </c>
      <c r="G12" s="37">
        <f t="shared" si="0"/>
        <v>65</v>
      </c>
      <c r="H12" s="36"/>
      <c r="I12" s="38">
        <f t="shared" si="1"/>
        <v>0.98484848484848486</v>
      </c>
    </row>
    <row r="13" spans="1:9" x14ac:dyDescent="0.25">
      <c r="A13" t="s">
        <v>96</v>
      </c>
      <c r="B13" s="39">
        <v>14</v>
      </c>
      <c r="C13" s="39">
        <v>10</v>
      </c>
      <c r="D13" s="39">
        <v>7</v>
      </c>
      <c r="E13" s="39">
        <v>13</v>
      </c>
      <c r="F13" s="39">
        <v>13</v>
      </c>
      <c r="G13" s="37">
        <f t="shared" si="0"/>
        <v>57</v>
      </c>
      <c r="H13" s="36"/>
      <c r="I13" s="38">
        <f t="shared" si="1"/>
        <v>0.86363636363636365</v>
      </c>
    </row>
    <row r="14" spans="1:9" x14ac:dyDescent="0.25">
      <c r="A14" t="s">
        <v>97</v>
      </c>
      <c r="B14" s="39">
        <v>12</v>
      </c>
      <c r="C14" s="39">
        <v>5</v>
      </c>
      <c r="D14" s="39">
        <v>14</v>
      </c>
      <c r="E14" s="39">
        <v>11</v>
      </c>
      <c r="F14" s="39">
        <v>8</v>
      </c>
      <c r="G14" s="37">
        <f t="shared" si="0"/>
        <v>50</v>
      </c>
      <c r="H14" s="36"/>
      <c r="I14" s="38">
        <f t="shared" si="1"/>
        <v>0.75757575757575757</v>
      </c>
    </row>
    <row r="15" spans="1:9" x14ac:dyDescent="0.25">
      <c r="A15" t="s">
        <v>98</v>
      </c>
      <c r="B15" s="39">
        <v>15</v>
      </c>
      <c r="C15" s="39">
        <v>9</v>
      </c>
      <c r="D15" s="39">
        <v>7</v>
      </c>
      <c r="E15" s="39">
        <v>8</v>
      </c>
      <c r="F15" s="39">
        <v>9</v>
      </c>
      <c r="G15" s="37">
        <f t="shared" si="0"/>
        <v>48</v>
      </c>
      <c r="H15" s="36"/>
      <c r="I15" s="38">
        <f t="shared" si="1"/>
        <v>0.72727272727272729</v>
      </c>
    </row>
    <row r="16" spans="1:9" x14ac:dyDescent="0.25">
      <c r="A16" t="s">
        <v>55</v>
      </c>
      <c r="B16" s="39">
        <v>4</v>
      </c>
      <c r="C16" s="39">
        <v>5</v>
      </c>
      <c r="D16" s="39">
        <v>7</v>
      </c>
      <c r="E16" s="39">
        <v>8</v>
      </c>
      <c r="F16" s="39">
        <v>1</v>
      </c>
      <c r="G16" s="37">
        <f t="shared" si="0"/>
        <v>25</v>
      </c>
      <c r="H16" s="36"/>
      <c r="I16" s="38">
        <f t="shared" si="1"/>
        <v>0.37878787878787878</v>
      </c>
    </row>
    <row r="17" spans="1:10" x14ac:dyDescent="0.25">
      <c r="A17" t="s">
        <v>99</v>
      </c>
      <c r="B17" s="39">
        <v>6</v>
      </c>
      <c r="C17" s="39">
        <v>9</v>
      </c>
      <c r="D17" s="39">
        <v>6</v>
      </c>
      <c r="E17" s="39">
        <v>8</v>
      </c>
      <c r="F17" s="39">
        <v>15</v>
      </c>
      <c r="G17" s="37">
        <f t="shared" si="0"/>
        <v>44</v>
      </c>
      <c r="H17" s="36"/>
      <c r="I17" s="38">
        <f t="shared" si="1"/>
        <v>0.66666666666666663</v>
      </c>
    </row>
    <row r="18" spans="1:10" x14ac:dyDescent="0.25">
      <c r="A18" t="s">
        <v>100</v>
      </c>
      <c r="B18" s="39">
        <v>9</v>
      </c>
      <c r="C18" s="39">
        <v>9</v>
      </c>
      <c r="D18" s="39">
        <v>14</v>
      </c>
      <c r="E18" s="39">
        <v>10</v>
      </c>
      <c r="F18" s="39">
        <v>8</v>
      </c>
      <c r="G18" s="37">
        <f t="shared" si="0"/>
        <v>50</v>
      </c>
      <c r="H18" s="36"/>
      <c r="I18" s="38">
        <f t="shared" si="1"/>
        <v>0.75757575757575757</v>
      </c>
    </row>
    <row r="19" spans="1:10" x14ac:dyDescent="0.25">
      <c r="A19" t="s">
        <v>50</v>
      </c>
      <c r="B19" s="39">
        <v>11</v>
      </c>
      <c r="C19" s="39">
        <v>7</v>
      </c>
      <c r="D19" s="39">
        <v>6</v>
      </c>
      <c r="E19" s="39">
        <v>12</v>
      </c>
      <c r="F19" s="39">
        <v>9</v>
      </c>
      <c r="G19" s="37">
        <f t="shared" si="0"/>
        <v>45</v>
      </c>
      <c r="H19" s="36"/>
      <c r="I19" s="38">
        <f t="shared" si="1"/>
        <v>0.68181818181818177</v>
      </c>
    </row>
    <row r="20" spans="1:10" x14ac:dyDescent="0.25">
      <c r="A20" t="s">
        <v>101</v>
      </c>
      <c r="B20" s="39">
        <v>10</v>
      </c>
      <c r="C20" s="39">
        <v>13</v>
      </c>
      <c r="D20" s="39">
        <v>13</v>
      </c>
      <c r="E20" s="39">
        <v>14</v>
      </c>
      <c r="F20" s="39">
        <v>12</v>
      </c>
      <c r="G20" s="37">
        <f t="shared" si="0"/>
        <v>62</v>
      </c>
      <c r="H20" s="36"/>
      <c r="I20" s="38">
        <f t="shared" si="1"/>
        <v>0.93939393939393945</v>
      </c>
    </row>
    <row r="21" spans="1:10" x14ac:dyDescent="0.25">
      <c r="A21" t="s">
        <v>56</v>
      </c>
      <c r="B21" s="39">
        <v>10</v>
      </c>
      <c r="C21" s="39">
        <v>12</v>
      </c>
      <c r="D21" s="39">
        <v>11</v>
      </c>
      <c r="E21" s="39">
        <v>12</v>
      </c>
      <c r="F21" s="39">
        <v>14</v>
      </c>
      <c r="G21" s="37">
        <f t="shared" si="0"/>
        <v>59</v>
      </c>
      <c r="H21" s="36"/>
      <c r="I21" s="38">
        <f t="shared" si="1"/>
        <v>0.89393939393939392</v>
      </c>
    </row>
    <row r="22" spans="1:10" x14ac:dyDescent="0.25">
      <c r="A22" t="s">
        <v>102</v>
      </c>
      <c r="B22" s="39">
        <v>10</v>
      </c>
      <c r="C22" s="39">
        <v>14</v>
      </c>
      <c r="D22" s="39">
        <v>12</v>
      </c>
      <c r="E22" s="39">
        <v>8</v>
      </c>
      <c r="F22" s="39">
        <v>12</v>
      </c>
      <c r="G22" s="37">
        <f t="shared" si="0"/>
        <v>56</v>
      </c>
      <c r="H22" s="36"/>
      <c r="I22" s="38">
        <f t="shared" si="1"/>
        <v>0.84848484848484851</v>
      </c>
    </row>
    <row r="23" spans="1:10" x14ac:dyDescent="0.25">
      <c r="A23" t="s">
        <v>65</v>
      </c>
      <c r="B23" s="39">
        <v>9</v>
      </c>
      <c r="C23" s="39">
        <v>6</v>
      </c>
      <c r="D23" s="39">
        <v>10</v>
      </c>
      <c r="E23" s="39">
        <v>7</v>
      </c>
      <c r="F23" s="39">
        <v>13</v>
      </c>
      <c r="G23" s="37">
        <f t="shared" si="0"/>
        <v>45</v>
      </c>
      <c r="H23" s="36"/>
      <c r="I23" s="38">
        <f t="shared" si="1"/>
        <v>0.68181818181818177</v>
      </c>
    </row>
    <row r="24" spans="1:10" x14ac:dyDescent="0.25">
      <c r="A24" t="s">
        <v>58</v>
      </c>
      <c r="B24" s="39">
        <v>5</v>
      </c>
      <c r="C24" s="39">
        <v>9</v>
      </c>
      <c r="D24" s="39">
        <v>8</v>
      </c>
      <c r="E24" s="39">
        <v>11</v>
      </c>
      <c r="F24" s="39">
        <v>10</v>
      </c>
      <c r="G24" s="37">
        <f t="shared" si="0"/>
        <v>43</v>
      </c>
      <c r="H24" s="36"/>
      <c r="I24" s="38">
        <f t="shared" si="1"/>
        <v>0.65151515151515149</v>
      </c>
    </row>
    <row r="25" spans="1:10" x14ac:dyDescent="0.25">
      <c r="A25" t="s">
        <v>54</v>
      </c>
      <c r="B25" s="39">
        <v>10</v>
      </c>
      <c r="C25" s="39">
        <v>13</v>
      </c>
      <c r="D25" s="39">
        <v>14</v>
      </c>
      <c r="E25" s="39">
        <v>13</v>
      </c>
      <c r="F25" s="39">
        <v>10</v>
      </c>
      <c r="G25" s="37">
        <f t="shared" si="0"/>
        <v>60</v>
      </c>
      <c r="H25" s="36"/>
      <c r="I25" s="38">
        <f t="shared" si="1"/>
        <v>0.90909090909090906</v>
      </c>
    </row>
    <row r="26" spans="1:10" x14ac:dyDescent="0.25">
      <c r="A26" t="s">
        <v>77</v>
      </c>
      <c r="B26" s="39">
        <v>13</v>
      </c>
      <c r="C26" s="39">
        <v>12</v>
      </c>
      <c r="D26" s="39">
        <v>10</v>
      </c>
      <c r="E26" s="39">
        <v>13</v>
      </c>
      <c r="F26" s="39">
        <v>13</v>
      </c>
      <c r="G26" s="37">
        <f t="shared" si="0"/>
        <v>61</v>
      </c>
      <c r="H26" s="36"/>
      <c r="I26" s="38">
        <f t="shared" si="1"/>
        <v>0.9242424242424242</v>
      </c>
    </row>
    <row r="27" spans="1:10" ht="15" customHeight="1" x14ac:dyDescent="0.25">
      <c r="A27" s="41" t="s">
        <v>66</v>
      </c>
    </row>
    <row r="28" spans="1:10" ht="15.75" x14ac:dyDescent="0.25">
      <c r="A28" s="42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37" t="s">
        <v>62</v>
      </c>
      <c r="H28" s="36" t="s">
        <v>63</v>
      </c>
      <c r="I28" s="36" t="s">
        <v>64</v>
      </c>
    </row>
    <row r="29" spans="1:10" x14ac:dyDescent="0.25">
      <c r="A29" t="s">
        <v>57</v>
      </c>
      <c r="B29" s="36">
        <v>0</v>
      </c>
      <c r="C29" s="36">
        <v>5</v>
      </c>
      <c r="D29" s="36">
        <v>0</v>
      </c>
      <c r="E29" s="36">
        <v>9</v>
      </c>
      <c r="F29" s="36">
        <v>3</v>
      </c>
      <c r="G29" s="37">
        <f t="shared" ref="G29:G51" si="2">SUM(B29:F29)</f>
        <v>17</v>
      </c>
      <c r="I29" s="38">
        <f t="shared" ref="I29:I51" si="3">G29/MAX($G$30:$G$51)</f>
        <v>0.42499999999999999</v>
      </c>
      <c r="J29" t="b">
        <f t="shared" ref="J29:J51" si="4">A4=A29</f>
        <v>1</v>
      </c>
    </row>
    <row r="30" spans="1:10" x14ac:dyDescent="0.25">
      <c r="A30" t="s">
        <v>93</v>
      </c>
      <c r="B30" s="26">
        <v>0</v>
      </c>
      <c r="C30" s="26">
        <v>0</v>
      </c>
      <c r="D30" s="26">
        <v>0</v>
      </c>
      <c r="E30" s="26">
        <v>2</v>
      </c>
      <c r="F30" s="26">
        <v>3</v>
      </c>
      <c r="G30" s="37">
        <f t="shared" si="2"/>
        <v>5</v>
      </c>
      <c r="H30" s="36"/>
      <c r="I30" s="38">
        <f t="shared" si="3"/>
        <v>0.125</v>
      </c>
      <c r="J30" t="b">
        <f t="shared" si="4"/>
        <v>1</v>
      </c>
    </row>
    <row r="31" spans="1:10" x14ac:dyDescent="0.25">
      <c r="A31" t="s">
        <v>94</v>
      </c>
      <c r="B31" s="26">
        <v>4</v>
      </c>
      <c r="C31" s="26">
        <v>7</v>
      </c>
      <c r="D31" s="26">
        <v>5</v>
      </c>
      <c r="E31" s="26">
        <v>8</v>
      </c>
      <c r="F31" s="26">
        <v>5</v>
      </c>
      <c r="G31" s="37">
        <f t="shared" si="2"/>
        <v>29</v>
      </c>
      <c r="H31" s="36"/>
      <c r="I31" s="38">
        <f t="shared" si="3"/>
        <v>0.72499999999999998</v>
      </c>
      <c r="J31" t="b">
        <f t="shared" si="4"/>
        <v>1</v>
      </c>
    </row>
    <row r="32" spans="1:10" x14ac:dyDescent="0.25">
      <c r="A32" t="s">
        <v>53</v>
      </c>
      <c r="B32" s="26">
        <v>3</v>
      </c>
      <c r="C32" s="26">
        <v>5</v>
      </c>
      <c r="D32" s="26">
        <v>2</v>
      </c>
      <c r="E32" s="26">
        <v>8</v>
      </c>
      <c r="F32" s="26">
        <v>4</v>
      </c>
      <c r="G32" s="37">
        <f t="shared" si="2"/>
        <v>22</v>
      </c>
      <c r="H32" s="36"/>
      <c r="I32" s="38">
        <f t="shared" si="3"/>
        <v>0.55000000000000004</v>
      </c>
      <c r="J32" t="b">
        <f t="shared" si="4"/>
        <v>1</v>
      </c>
    </row>
    <row r="33" spans="1:10" x14ac:dyDescent="0.25">
      <c r="A33" t="s">
        <v>59</v>
      </c>
      <c r="B33" s="39">
        <v>0</v>
      </c>
      <c r="C33" s="39">
        <v>11</v>
      </c>
      <c r="D33" s="39">
        <v>5</v>
      </c>
      <c r="E33" s="39">
        <v>4</v>
      </c>
      <c r="F33" s="39">
        <v>4</v>
      </c>
      <c r="G33" s="37">
        <f t="shared" si="2"/>
        <v>24</v>
      </c>
      <c r="H33" s="36"/>
      <c r="I33" s="38">
        <f t="shared" si="3"/>
        <v>0.6</v>
      </c>
      <c r="J33" t="b">
        <f t="shared" si="4"/>
        <v>1</v>
      </c>
    </row>
    <row r="34" spans="1:10" x14ac:dyDescent="0.25">
      <c r="A34" t="s">
        <v>49</v>
      </c>
      <c r="B34" s="39">
        <v>0</v>
      </c>
      <c r="C34" s="39">
        <v>1</v>
      </c>
      <c r="D34" s="39">
        <v>10</v>
      </c>
      <c r="E34" s="39">
        <v>5</v>
      </c>
      <c r="F34" s="39">
        <v>4</v>
      </c>
      <c r="G34" s="37">
        <f t="shared" si="2"/>
        <v>20</v>
      </c>
      <c r="H34" s="36"/>
      <c r="I34" s="38">
        <f t="shared" si="3"/>
        <v>0.5</v>
      </c>
      <c r="J34" t="b">
        <f t="shared" si="4"/>
        <v>1</v>
      </c>
    </row>
    <row r="35" spans="1:10" x14ac:dyDescent="0.25">
      <c r="A35" t="s">
        <v>52</v>
      </c>
      <c r="B35" s="39">
        <v>12</v>
      </c>
      <c r="C35" s="39">
        <v>2</v>
      </c>
      <c r="D35" s="39">
        <v>8</v>
      </c>
      <c r="E35" s="39">
        <v>7</v>
      </c>
      <c r="F35" s="39">
        <v>10</v>
      </c>
      <c r="G35" s="37">
        <f t="shared" si="2"/>
        <v>39</v>
      </c>
      <c r="H35" s="36"/>
      <c r="I35" s="38">
        <f t="shared" si="3"/>
        <v>0.97499999999999998</v>
      </c>
      <c r="J35" t="b">
        <f t="shared" si="4"/>
        <v>1</v>
      </c>
    </row>
    <row r="36" spans="1:10" x14ac:dyDescent="0.25">
      <c r="A36" t="s">
        <v>38</v>
      </c>
      <c r="B36" s="39">
        <v>0</v>
      </c>
      <c r="C36" s="39">
        <v>4</v>
      </c>
      <c r="D36" s="39">
        <v>4</v>
      </c>
      <c r="E36" s="39">
        <v>6</v>
      </c>
      <c r="F36" s="39">
        <v>0</v>
      </c>
      <c r="G36" s="37">
        <f t="shared" si="2"/>
        <v>14</v>
      </c>
      <c r="H36" s="36"/>
      <c r="I36" s="38">
        <f t="shared" si="3"/>
        <v>0.35</v>
      </c>
      <c r="J36" t="b">
        <f t="shared" si="4"/>
        <v>1</v>
      </c>
    </row>
    <row r="37" spans="1:10" x14ac:dyDescent="0.25">
      <c r="A37" t="s">
        <v>51</v>
      </c>
      <c r="B37" s="39">
        <v>3</v>
      </c>
      <c r="C37" s="39">
        <v>0</v>
      </c>
      <c r="D37" s="39">
        <v>5</v>
      </c>
      <c r="E37" s="39">
        <v>10</v>
      </c>
      <c r="F37" s="39">
        <v>6</v>
      </c>
      <c r="G37" s="37">
        <f t="shared" si="2"/>
        <v>24</v>
      </c>
      <c r="H37" s="36"/>
      <c r="I37" s="38">
        <f t="shared" si="3"/>
        <v>0.6</v>
      </c>
      <c r="J37" t="b">
        <f t="shared" si="4"/>
        <v>1</v>
      </c>
    </row>
    <row r="38" spans="1:10" x14ac:dyDescent="0.25">
      <c r="A38" t="s">
        <v>96</v>
      </c>
      <c r="B38" s="39">
        <v>1</v>
      </c>
      <c r="C38" s="39">
        <v>7</v>
      </c>
      <c r="D38" s="39">
        <v>1</v>
      </c>
      <c r="E38" s="39">
        <v>3</v>
      </c>
      <c r="F38" s="39">
        <v>8</v>
      </c>
      <c r="G38" s="37">
        <f t="shared" si="2"/>
        <v>20</v>
      </c>
      <c r="H38" s="36"/>
      <c r="I38" s="38">
        <f t="shared" si="3"/>
        <v>0.5</v>
      </c>
      <c r="J38" t="b">
        <f t="shared" si="4"/>
        <v>1</v>
      </c>
    </row>
    <row r="39" spans="1:10" x14ac:dyDescent="0.25">
      <c r="A39" t="s">
        <v>97</v>
      </c>
      <c r="B39" s="39">
        <v>0</v>
      </c>
      <c r="C39" s="39">
        <v>4</v>
      </c>
      <c r="D39" s="39">
        <v>9</v>
      </c>
      <c r="E39" s="39">
        <v>7</v>
      </c>
      <c r="F39" s="39">
        <v>3</v>
      </c>
      <c r="G39" s="37">
        <f t="shared" si="2"/>
        <v>23</v>
      </c>
      <c r="H39" s="36"/>
      <c r="I39" s="38">
        <f t="shared" si="3"/>
        <v>0.57499999999999996</v>
      </c>
      <c r="J39" t="b">
        <f t="shared" si="4"/>
        <v>1</v>
      </c>
    </row>
    <row r="40" spans="1:10" x14ac:dyDescent="0.25">
      <c r="A40" t="s">
        <v>98</v>
      </c>
      <c r="B40" s="39">
        <v>0</v>
      </c>
      <c r="C40" s="39">
        <v>0</v>
      </c>
      <c r="D40" s="39">
        <v>0</v>
      </c>
      <c r="E40" s="39">
        <v>5</v>
      </c>
      <c r="F40" s="39">
        <v>3</v>
      </c>
      <c r="G40" s="37">
        <f t="shared" si="2"/>
        <v>8</v>
      </c>
      <c r="H40" s="36"/>
      <c r="I40" s="38">
        <f t="shared" si="3"/>
        <v>0.2</v>
      </c>
      <c r="J40" t="b">
        <f t="shared" si="4"/>
        <v>1</v>
      </c>
    </row>
    <row r="41" spans="1:10" x14ac:dyDescent="0.25">
      <c r="A41" t="s">
        <v>55</v>
      </c>
      <c r="B41" s="39">
        <v>3</v>
      </c>
      <c r="C41" s="39">
        <v>4</v>
      </c>
      <c r="D41" s="39">
        <v>8</v>
      </c>
      <c r="E41" s="39">
        <v>2</v>
      </c>
      <c r="F41" s="39">
        <v>7</v>
      </c>
      <c r="G41" s="37">
        <f t="shared" si="2"/>
        <v>24</v>
      </c>
      <c r="H41" s="36"/>
      <c r="I41" s="38">
        <f t="shared" si="3"/>
        <v>0.6</v>
      </c>
      <c r="J41" t="b">
        <f t="shared" si="4"/>
        <v>1</v>
      </c>
    </row>
    <row r="42" spans="1:10" x14ac:dyDescent="0.25">
      <c r="A42" t="s">
        <v>99</v>
      </c>
      <c r="B42" s="39">
        <v>0</v>
      </c>
      <c r="C42" s="39">
        <v>2</v>
      </c>
      <c r="D42" s="39">
        <v>0</v>
      </c>
      <c r="E42" s="39">
        <v>5</v>
      </c>
      <c r="F42" s="39">
        <v>0</v>
      </c>
      <c r="G42" s="37">
        <f t="shared" si="2"/>
        <v>7</v>
      </c>
      <c r="H42" s="36"/>
      <c r="I42" s="38">
        <f t="shared" si="3"/>
        <v>0.17499999999999999</v>
      </c>
      <c r="J42" t="b">
        <f t="shared" si="4"/>
        <v>1</v>
      </c>
    </row>
    <row r="43" spans="1:10" x14ac:dyDescent="0.25">
      <c r="A43" t="s">
        <v>100</v>
      </c>
      <c r="B43" s="39">
        <v>3</v>
      </c>
      <c r="C43" s="39">
        <v>0</v>
      </c>
      <c r="D43" s="39">
        <v>4</v>
      </c>
      <c r="E43" s="39">
        <v>0</v>
      </c>
      <c r="F43" s="39">
        <v>4</v>
      </c>
      <c r="G43" s="37">
        <f t="shared" si="2"/>
        <v>11</v>
      </c>
      <c r="H43" s="36"/>
      <c r="I43" s="38">
        <f t="shared" si="3"/>
        <v>0.27500000000000002</v>
      </c>
      <c r="J43" t="b">
        <f t="shared" si="4"/>
        <v>1</v>
      </c>
    </row>
    <row r="44" spans="1:10" x14ac:dyDescent="0.25">
      <c r="A44" t="s">
        <v>50</v>
      </c>
      <c r="B44" s="39">
        <v>8</v>
      </c>
      <c r="C44" s="39">
        <v>2</v>
      </c>
      <c r="D44" s="39">
        <v>4</v>
      </c>
      <c r="E44" s="39">
        <v>3</v>
      </c>
      <c r="F44" s="39">
        <v>4</v>
      </c>
      <c r="G44" s="37">
        <f t="shared" si="2"/>
        <v>21</v>
      </c>
      <c r="H44" s="36"/>
      <c r="I44" s="38">
        <f t="shared" si="3"/>
        <v>0.52500000000000002</v>
      </c>
      <c r="J44" t="b">
        <f t="shared" si="4"/>
        <v>1</v>
      </c>
    </row>
    <row r="45" spans="1:10" x14ac:dyDescent="0.25">
      <c r="A45" t="s">
        <v>101</v>
      </c>
      <c r="B45" s="39">
        <v>3</v>
      </c>
      <c r="C45" s="39">
        <v>11</v>
      </c>
      <c r="D45" s="39">
        <v>8</v>
      </c>
      <c r="E45" s="39">
        <v>9</v>
      </c>
      <c r="F45" s="39">
        <v>7</v>
      </c>
      <c r="G45" s="37">
        <f t="shared" si="2"/>
        <v>38</v>
      </c>
      <c r="H45" s="36"/>
      <c r="I45" s="38">
        <f t="shared" si="3"/>
        <v>0.95</v>
      </c>
      <c r="J45" t="b">
        <f t="shared" si="4"/>
        <v>1</v>
      </c>
    </row>
    <row r="46" spans="1:10" x14ac:dyDescent="0.25">
      <c r="A46" t="s">
        <v>56</v>
      </c>
      <c r="B46" s="39">
        <v>10</v>
      </c>
      <c r="C46" s="39">
        <v>7</v>
      </c>
      <c r="D46" s="39">
        <v>13</v>
      </c>
      <c r="E46" s="39">
        <v>6</v>
      </c>
      <c r="F46" s="39">
        <v>4</v>
      </c>
      <c r="G46" s="37">
        <f t="shared" si="2"/>
        <v>40</v>
      </c>
      <c r="H46" s="36"/>
      <c r="I46" s="38">
        <f t="shared" si="3"/>
        <v>1</v>
      </c>
      <c r="J46" t="b">
        <f t="shared" si="4"/>
        <v>1</v>
      </c>
    </row>
    <row r="47" spans="1:10" x14ac:dyDescent="0.25">
      <c r="A47" t="s">
        <v>102</v>
      </c>
      <c r="B47" s="39">
        <v>4</v>
      </c>
      <c r="C47" s="39">
        <v>0</v>
      </c>
      <c r="D47" s="39">
        <v>6</v>
      </c>
      <c r="E47" s="39">
        <v>7</v>
      </c>
      <c r="F47" s="39">
        <v>1</v>
      </c>
      <c r="G47" s="37">
        <f t="shared" si="2"/>
        <v>18</v>
      </c>
      <c r="H47" s="36"/>
      <c r="I47" s="38">
        <f t="shared" si="3"/>
        <v>0.45</v>
      </c>
      <c r="J47" t="b">
        <f t="shared" si="4"/>
        <v>1</v>
      </c>
    </row>
    <row r="48" spans="1:10" x14ac:dyDescent="0.25">
      <c r="A48" t="s">
        <v>65</v>
      </c>
      <c r="B48" s="39">
        <v>1</v>
      </c>
      <c r="C48" s="39">
        <v>5</v>
      </c>
      <c r="D48" s="39">
        <v>0</v>
      </c>
      <c r="E48" s="39">
        <v>4</v>
      </c>
      <c r="F48" s="39">
        <v>4</v>
      </c>
      <c r="G48" s="37">
        <f t="shared" si="2"/>
        <v>14</v>
      </c>
      <c r="H48" s="36"/>
      <c r="I48" s="38">
        <f t="shared" si="3"/>
        <v>0.35</v>
      </c>
      <c r="J48" t="b">
        <f t="shared" si="4"/>
        <v>1</v>
      </c>
    </row>
    <row r="49" spans="1:10" ht="14.25" customHeight="1" x14ac:dyDescent="0.25">
      <c r="A49" t="s">
        <v>58</v>
      </c>
      <c r="B49" s="39">
        <v>2</v>
      </c>
      <c r="C49" s="39">
        <v>0</v>
      </c>
      <c r="D49" s="39">
        <v>0</v>
      </c>
      <c r="E49" s="39">
        <v>3</v>
      </c>
      <c r="F49" s="39">
        <v>4</v>
      </c>
      <c r="G49" s="37">
        <f t="shared" si="2"/>
        <v>9</v>
      </c>
      <c r="H49" s="36"/>
      <c r="I49" s="38">
        <f t="shared" si="3"/>
        <v>0.22500000000000001</v>
      </c>
      <c r="J49" t="b">
        <f t="shared" si="4"/>
        <v>1</v>
      </c>
    </row>
    <row r="50" spans="1:10" ht="14.25" customHeight="1" x14ac:dyDescent="0.25">
      <c r="A50" t="s">
        <v>54</v>
      </c>
      <c r="B50" s="39">
        <v>2</v>
      </c>
      <c r="C50" s="39">
        <v>4</v>
      </c>
      <c r="D50" s="39">
        <v>6</v>
      </c>
      <c r="E50" s="39">
        <v>6</v>
      </c>
      <c r="F50" s="39">
        <v>4</v>
      </c>
      <c r="G50" s="37">
        <f t="shared" si="2"/>
        <v>22</v>
      </c>
      <c r="H50" s="36"/>
      <c r="I50" s="38">
        <f t="shared" si="3"/>
        <v>0.55000000000000004</v>
      </c>
      <c r="J50" t="b">
        <f t="shared" si="4"/>
        <v>1</v>
      </c>
    </row>
    <row r="51" spans="1:10" ht="14.25" customHeight="1" x14ac:dyDescent="0.25">
      <c r="A51" t="s">
        <v>77</v>
      </c>
      <c r="B51" s="39">
        <v>0</v>
      </c>
      <c r="C51" s="39">
        <v>14</v>
      </c>
      <c r="D51" s="39">
        <v>9</v>
      </c>
      <c r="E51" s="39">
        <v>3</v>
      </c>
      <c r="F51" s="39">
        <v>4</v>
      </c>
      <c r="G51" s="37">
        <f t="shared" si="2"/>
        <v>30</v>
      </c>
      <c r="H51" s="36"/>
      <c r="I51" s="38">
        <f t="shared" si="3"/>
        <v>0.75</v>
      </c>
      <c r="J51" t="b">
        <f t="shared" si="4"/>
        <v>1</v>
      </c>
    </row>
    <row r="52" spans="1:10" ht="31.5" x14ac:dyDescent="0.25">
      <c r="A52" s="41" t="s">
        <v>67</v>
      </c>
    </row>
    <row r="53" spans="1:10" ht="15.75" x14ac:dyDescent="0.25">
      <c r="A53" s="42"/>
      <c r="B53" s="6">
        <v>1</v>
      </c>
      <c r="C53" s="6">
        <v>2</v>
      </c>
      <c r="D53" s="6">
        <v>3</v>
      </c>
      <c r="E53" s="6">
        <v>4</v>
      </c>
      <c r="F53" s="6">
        <v>5</v>
      </c>
      <c r="G53" s="37" t="s">
        <v>62</v>
      </c>
      <c r="H53" s="36" t="s">
        <v>63</v>
      </c>
      <c r="I53" s="36" t="s">
        <v>64</v>
      </c>
    </row>
    <row r="54" spans="1:10" x14ac:dyDescent="0.25">
      <c r="A54" t="s">
        <v>57</v>
      </c>
      <c r="B54" s="36">
        <v>5</v>
      </c>
      <c r="C54" s="36">
        <v>0</v>
      </c>
      <c r="D54" s="36">
        <v>6</v>
      </c>
      <c r="E54" s="36">
        <v>0</v>
      </c>
      <c r="F54" s="36">
        <v>4</v>
      </c>
      <c r="G54" s="37">
        <f t="shared" ref="G54:G76" si="5">SUM(B54:F54)</f>
        <v>15</v>
      </c>
      <c r="H54" s="36"/>
      <c r="I54" s="38">
        <f t="shared" ref="I54:I76" si="6">G54/MAX($G$55:$G$76)</f>
        <v>0.27272727272727271</v>
      </c>
      <c r="J54" t="b">
        <f t="shared" ref="J54:J76" si="7">A54=A29</f>
        <v>1</v>
      </c>
    </row>
    <row r="55" spans="1:10" x14ac:dyDescent="0.25">
      <c r="A55" t="s">
        <v>93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37">
        <f t="shared" si="5"/>
        <v>0</v>
      </c>
      <c r="H55" s="36"/>
      <c r="I55" s="38">
        <f t="shared" si="6"/>
        <v>0</v>
      </c>
      <c r="J55" t="b">
        <f t="shared" si="7"/>
        <v>1</v>
      </c>
    </row>
    <row r="56" spans="1:10" x14ac:dyDescent="0.25">
      <c r="A56" t="s">
        <v>94</v>
      </c>
      <c r="B56" s="26">
        <v>7</v>
      </c>
      <c r="C56" s="26">
        <v>3</v>
      </c>
      <c r="D56" s="26">
        <v>10</v>
      </c>
      <c r="E56" s="26">
        <v>7</v>
      </c>
      <c r="F56" s="26">
        <v>5</v>
      </c>
      <c r="G56" s="37">
        <f t="shared" si="5"/>
        <v>32</v>
      </c>
      <c r="H56" s="36"/>
      <c r="I56" s="38">
        <f t="shared" si="6"/>
        <v>0.58181818181818179</v>
      </c>
      <c r="J56" t="b">
        <f t="shared" si="7"/>
        <v>1</v>
      </c>
    </row>
    <row r="57" spans="1:10" x14ac:dyDescent="0.25">
      <c r="A57" t="s">
        <v>53</v>
      </c>
      <c r="B57" s="26">
        <v>6</v>
      </c>
      <c r="C57" s="26">
        <v>13</v>
      </c>
      <c r="D57" s="26">
        <v>4</v>
      </c>
      <c r="E57" s="26">
        <v>5</v>
      </c>
      <c r="F57" s="26">
        <v>7</v>
      </c>
      <c r="G57" s="37">
        <f t="shared" si="5"/>
        <v>35</v>
      </c>
      <c r="H57" s="36"/>
      <c r="I57" s="38">
        <f t="shared" si="6"/>
        <v>0.63636363636363635</v>
      </c>
      <c r="J57" t="b">
        <f t="shared" si="7"/>
        <v>1</v>
      </c>
    </row>
    <row r="58" spans="1:10" x14ac:dyDescent="0.25">
      <c r="A58" t="s">
        <v>59</v>
      </c>
      <c r="B58" s="39">
        <v>5</v>
      </c>
      <c r="C58" s="39">
        <v>1</v>
      </c>
      <c r="D58" s="39">
        <v>8</v>
      </c>
      <c r="E58" s="39">
        <v>7</v>
      </c>
      <c r="F58" s="39">
        <v>10</v>
      </c>
      <c r="G58" s="37">
        <f t="shared" si="5"/>
        <v>31</v>
      </c>
      <c r="H58" s="36"/>
      <c r="I58" s="38">
        <f t="shared" si="6"/>
        <v>0.5636363636363636</v>
      </c>
      <c r="J58" t="b">
        <f t="shared" si="7"/>
        <v>1</v>
      </c>
    </row>
    <row r="59" spans="1:10" x14ac:dyDescent="0.25">
      <c r="A59" t="s">
        <v>49</v>
      </c>
      <c r="B59" s="39">
        <v>3</v>
      </c>
      <c r="C59" s="39">
        <v>8</v>
      </c>
      <c r="D59" s="39">
        <v>0</v>
      </c>
      <c r="E59" s="39">
        <v>12</v>
      </c>
      <c r="F59" s="39">
        <v>5</v>
      </c>
      <c r="G59" s="37">
        <f t="shared" si="5"/>
        <v>28</v>
      </c>
      <c r="H59" s="36"/>
      <c r="I59" s="38">
        <f t="shared" si="6"/>
        <v>0.50909090909090904</v>
      </c>
      <c r="J59" t="b">
        <f t="shared" si="7"/>
        <v>1</v>
      </c>
    </row>
    <row r="60" spans="1:10" x14ac:dyDescent="0.25">
      <c r="A60" t="s">
        <v>52</v>
      </c>
      <c r="B60" s="39">
        <v>5</v>
      </c>
      <c r="C60" s="39">
        <v>7</v>
      </c>
      <c r="D60" s="39">
        <v>12</v>
      </c>
      <c r="E60" s="39">
        <v>0</v>
      </c>
      <c r="F60" s="39">
        <v>5</v>
      </c>
      <c r="G60" s="37">
        <f t="shared" si="5"/>
        <v>29</v>
      </c>
      <c r="H60" s="36"/>
      <c r="I60" s="38">
        <f t="shared" si="6"/>
        <v>0.52727272727272723</v>
      </c>
      <c r="J60" t="b">
        <f t="shared" si="7"/>
        <v>1</v>
      </c>
    </row>
    <row r="61" spans="1:10" x14ac:dyDescent="0.25">
      <c r="A61" t="s">
        <v>38</v>
      </c>
      <c r="B61" s="39">
        <v>4</v>
      </c>
      <c r="C61" s="39">
        <v>0</v>
      </c>
      <c r="D61" s="39">
        <v>9</v>
      </c>
      <c r="E61" s="39">
        <v>6</v>
      </c>
      <c r="F61" s="39">
        <v>4</v>
      </c>
      <c r="G61" s="37">
        <f t="shared" si="5"/>
        <v>23</v>
      </c>
      <c r="H61" s="36"/>
      <c r="I61" s="38">
        <f t="shared" si="6"/>
        <v>0.41818181818181815</v>
      </c>
      <c r="J61" t="b">
        <f t="shared" si="7"/>
        <v>1</v>
      </c>
    </row>
    <row r="62" spans="1:10" x14ac:dyDescent="0.25">
      <c r="A62" t="s">
        <v>51</v>
      </c>
      <c r="B62" s="39">
        <v>12</v>
      </c>
      <c r="C62" s="39">
        <v>6</v>
      </c>
      <c r="D62" s="39">
        <v>11</v>
      </c>
      <c r="E62" s="39">
        <v>14</v>
      </c>
      <c r="F62" s="39">
        <v>12</v>
      </c>
      <c r="G62" s="37">
        <f t="shared" si="5"/>
        <v>55</v>
      </c>
      <c r="H62" s="36"/>
      <c r="I62" s="38">
        <f t="shared" si="6"/>
        <v>1</v>
      </c>
      <c r="J62" t="b">
        <f t="shared" si="7"/>
        <v>1</v>
      </c>
    </row>
    <row r="63" spans="1:10" x14ac:dyDescent="0.25">
      <c r="A63" t="s">
        <v>96</v>
      </c>
      <c r="B63" s="39">
        <v>5</v>
      </c>
      <c r="C63" s="39">
        <v>0</v>
      </c>
      <c r="D63" s="39">
        <v>0</v>
      </c>
      <c r="E63" s="39">
        <v>0</v>
      </c>
      <c r="F63" s="39">
        <v>0</v>
      </c>
      <c r="G63" s="37">
        <f t="shared" si="5"/>
        <v>5</v>
      </c>
      <c r="H63" s="36"/>
      <c r="I63" s="38">
        <f t="shared" si="6"/>
        <v>9.0909090909090912E-2</v>
      </c>
      <c r="J63" t="b">
        <f t="shared" si="7"/>
        <v>1</v>
      </c>
    </row>
    <row r="64" spans="1:10" x14ac:dyDescent="0.25">
      <c r="A64" t="s">
        <v>97</v>
      </c>
      <c r="B64" s="39">
        <v>5</v>
      </c>
      <c r="C64" s="39">
        <v>2</v>
      </c>
      <c r="D64" s="39">
        <v>0</v>
      </c>
      <c r="E64" s="39">
        <v>3</v>
      </c>
      <c r="F64" s="39">
        <v>4</v>
      </c>
      <c r="G64" s="37">
        <f t="shared" si="5"/>
        <v>14</v>
      </c>
      <c r="H64" s="36"/>
      <c r="I64" s="38">
        <f t="shared" si="6"/>
        <v>0.25454545454545452</v>
      </c>
      <c r="J64" t="b">
        <f t="shared" si="7"/>
        <v>1</v>
      </c>
    </row>
    <row r="65" spans="1:10" x14ac:dyDescent="0.25">
      <c r="A65" t="s">
        <v>98</v>
      </c>
      <c r="B65" s="39">
        <v>0</v>
      </c>
      <c r="C65" s="39">
        <v>0</v>
      </c>
      <c r="D65" s="39">
        <v>2</v>
      </c>
      <c r="E65" s="39">
        <v>0</v>
      </c>
      <c r="F65" s="39">
        <v>0</v>
      </c>
      <c r="G65" s="37">
        <f t="shared" si="5"/>
        <v>2</v>
      </c>
      <c r="H65" s="36"/>
      <c r="I65" s="38">
        <f t="shared" si="6"/>
        <v>3.6363636363636362E-2</v>
      </c>
      <c r="J65" t="b">
        <f t="shared" si="7"/>
        <v>1</v>
      </c>
    </row>
    <row r="66" spans="1:10" x14ac:dyDescent="0.25">
      <c r="A66" t="s">
        <v>55</v>
      </c>
      <c r="B66" s="39">
        <v>10</v>
      </c>
      <c r="C66" s="39">
        <v>1</v>
      </c>
      <c r="D66" s="39">
        <v>7</v>
      </c>
      <c r="E66" s="39">
        <v>5</v>
      </c>
      <c r="F66" s="39">
        <v>12</v>
      </c>
      <c r="G66" s="37">
        <f t="shared" si="5"/>
        <v>35</v>
      </c>
      <c r="H66" s="36"/>
      <c r="I66" s="38">
        <f t="shared" si="6"/>
        <v>0.63636363636363635</v>
      </c>
      <c r="J66" t="b">
        <f t="shared" si="7"/>
        <v>1</v>
      </c>
    </row>
    <row r="67" spans="1:10" x14ac:dyDescent="0.25">
      <c r="A67" t="s">
        <v>99</v>
      </c>
      <c r="B67" s="39">
        <v>1</v>
      </c>
      <c r="C67" s="39">
        <v>0</v>
      </c>
      <c r="D67" s="39">
        <v>0</v>
      </c>
      <c r="E67" s="39">
        <v>0</v>
      </c>
      <c r="F67" s="39">
        <v>0</v>
      </c>
      <c r="G67" s="37">
        <f t="shared" si="5"/>
        <v>1</v>
      </c>
      <c r="H67" s="36"/>
      <c r="I67" s="38">
        <f t="shared" si="6"/>
        <v>1.8181818181818181E-2</v>
      </c>
      <c r="J67" t="b">
        <f t="shared" si="7"/>
        <v>1</v>
      </c>
    </row>
    <row r="68" spans="1:10" x14ac:dyDescent="0.25">
      <c r="A68" t="s">
        <v>100</v>
      </c>
      <c r="B68" s="39">
        <v>4</v>
      </c>
      <c r="C68" s="39">
        <v>0</v>
      </c>
      <c r="D68" s="39">
        <v>4</v>
      </c>
      <c r="E68" s="39">
        <v>0</v>
      </c>
      <c r="F68" s="39">
        <v>2</v>
      </c>
      <c r="G68" s="37">
        <f t="shared" si="5"/>
        <v>10</v>
      </c>
      <c r="H68" s="36"/>
      <c r="I68" s="38">
        <f t="shared" si="6"/>
        <v>0.18181818181818182</v>
      </c>
      <c r="J68" t="b">
        <f t="shared" si="7"/>
        <v>1</v>
      </c>
    </row>
    <row r="69" spans="1:10" x14ac:dyDescent="0.25">
      <c r="A69" t="s">
        <v>50</v>
      </c>
      <c r="B69" s="39">
        <v>6</v>
      </c>
      <c r="C69" s="39">
        <v>7</v>
      </c>
      <c r="D69" s="39">
        <v>4</v>
      </c>
      <c r="E69" s="39">
        <v>7</v>
      </c>
      <c r="F69" s="39">
        <v>0</v>
      </c>
      <c r="G69" s="37">
        <f t="shared" si="5"/>
        <v>24</v>
      </c>
      <c r="H69" s="36"/>
      <c r="I69" s="38">
        <f t="shared" si="6"/>
        <v>0.43636363636363634</v>
      </c>
      <c r="J69" t="b">
        <f t="shared" si="7"/>
        <v>1</v>
      </c>
    </row>
    <row r="70" spans="1:10" x14ac:dyDescent="0.25">
      <c r="A70" t="s">
        <v>101</v>
      </c>
      <c r="B70" s="39">
        <v>7</v>
      </c>
      <c r="C70" s="39">
        <v>8</v>
      </c>
      <c r="D70" s="39">
        <v>9</v>
      </c>
      <c r="E70" s="39">
        <v>4</v>
      </c>
      <c r="F70" s="39">
        <v>8</v>
      </c>
      <c r="G70" s="37">
        <f t="shared" si="5"/>
        <v>36</v>
      </c>
      <c r="H70" s="36"/>
      <c r="I70" s="38">
        <f t="shared" si="6"/>
        <v>0.65454545454545454</v>
      </c>
      <c r="J70" t="b">
        <f t="shared" si="7"/>
        <v>1</v>
      </c>
    </row>
    <row r="71" spans="1:10" x14ac:dyDescent="0.25">
      <c r="A71" t="s">
        <v>56</v>
      </c>
      <c r="B71" s="39">
        <v>0</v>
      </c>
      <c r="C71" s="39">
        <v>8</v>
      </c>
      <c r="D71" s="39">
        <v>8</v>
      </c>
      <c r="E71" s="39">
        <v>4</v>
      </c>
      <c r="F71" s="39">
        <v>4</v>
      </c>
      <c r="G71" s="37">
        <f t="shared" si="5"/>
        <v>24</v>
      </c>
      <c r="H71" s="36"/>
      <c r="I71" s="38">
        <f t="shared" si="6"/>
        <v>0.43636363636363634</v>
      </c>
      <c r="J71" t="b">
        <f t="shared" si="7"/>
        <v>1</v>
      </c>
    </row>
    <row r="72" spans="1:10" x14ac:dyDescent="0.25">
      <c r="A72" t="s">
        <v>102</v>
      </c>
      <c r="B72" s="39">
        <v>0</v>
      </c>
      <c r="C72" s="39">
        <v>5</v>
      </c>
      <c r="D72" s="39">
        <v>0</v>
      </c>
      <c r="E72" s="39">
        <v>5</v>
      </c>
      <c r="F72" s="39">
        <v>0</v>
      </c>
      <c r="G72" s="37">
        <f t="shared" si="5"/>
        <v>10</v>
      </c>
      <c r="H72" s="36"/>
      <c r="I72" s="38">
        <f t="shared" si="6"/>
        <v>0.18181818181818182</v>
      </c>
      <c r="J72" t="b">
        <f t="shared" si="7"/>
        <v>1</v>
      </c>
    </row>
    <row r="73" spans="1:10" ht="14.45" customHeight="1" x14ac:dyDescent="0.25">
      <c r="A73" t="s">
        <v>65</v>
      </c>
      <c r="B73" s="39">
        <v>4</v>
      </c>
      <c r="C73" s="39">
        <v>9</v>
      </c>
      <c r="D73" s="39">
        <v>11</v>
      </c>
      <c r="E73" s="39">
        <v>6</v>
      </c>
      <c r="F73" s="39">
        <v>8</v>
      </c>
      <c r="G73" s="37">
        <f t="shared" si="5"/>
        <v>38</v>
      </c>
      <c r="H73" s="36"/>
      <c r="I73" s="38">
        <f t="shared" si="6"/>
        <v>0.69090909090909092</v>
      </c>
      <c r="J73" t="b">
        <f t="shared" si="7"/>
        <v>1</v>
      </c>
    </row>
    <row r="74" spans="1:10" x14ac:dyDescent="0.25">
      <c r="A74" t="s">
        <v>58</v>
      </c>
      <c r="B74" s="39">
        <v>0</v>
      </c>
      <c r="C74" s="39">
        <v>0</v>
      </c>
      <c r="D74" s="39">
        <v>0</v>
      </c>
      <c r="E74" s="39">
        <v>0</v>
      </c>
      <c r="F74" s="39">
        <v>2</v>
      </c>
      <c r="G74" s="37">
        <f t="shared" si="5"/>
        <v>2</v>
      </c>
      <c r="H74" s="36"/>
      <c r="I74" s="38">
        <f t="shared" si="6"/>
        <v>3.6363636363636362E-2</v>
      </c>
      <c r="J74" t="b">
        <f t="shared" si="7"/>
        <v>1</v>
      </c>
    </row>
    <row r="75" spans="1:10" x14ac:dyDescent="0.25">
      <c r="A75" t="s">
        <v>54</v>
      </c>
      <c r="B75" s="39">
        <v>5</v>
      </c>
      <c r="C75" s="39">
        <v>11</v>
      </c>
      <c r="D75" s="39">
        <v>3</v>
      </c>
      <c r="E75" s="39">
        <v>9</v>
      </c>
      <c r="F75" s="39">
        <v>3</v>
      </c>
      <c r="G75" s="37">
        <f t="shared" si="5"/>
        <v>31</v>
      </c>
      <c r="H75" s="36"/>
      <c r="I75" s="38">
        <f t="shared" si="6"/>
        <v>0.5636363636363636</v>
      </c>
      <c r="J75" t="b">
        <f t="shared" si="7"/>
        <v>1</v>
      </c>
    </row>
    <row r="76" spans="1:10" x14ac:dyDescent="0.25">
      <c r="A76" t="s">
        <v>77</v>
      </c>
      <c r="B76" s="39">
        <v>10</v>
      </c>
      <c r="C76" s="39">
        <v>13</v>
      </c>
      <c r="D76" s="39">
        <v>10</v>
      </c>
      <c r="E76" s="39">
        <v>10</v>
      </c>
      <c r="F76" s="39">
        <v>11</v>
      </c>
      <c r="G76" s="37">
        <f t="shared" si="5"/>
        <v>54</v>
      </c>
      <c r="H76" s="36"/>
      <c r="I76" s="38">
        <f t="shared" si="6"/>
        <v>0.98181818181818181</v>
      </c>
      <c r="J76" t="b">
        <f t="shared" si="7"/>
        <v>1</v>
      </c>
    </row>
    <row r="77" spans="1:10" ht="31.5" x14ac:dyDescent="0.25">
      <c r="A77" s="41" t="s">
        <v>128</v>
      </c>
    </row>
    <row r="78" spans="1:10" ht="15.75" x14ac:dyDescent="0.25">
      <c r="A78" s="42"/>
      <c r="B78" s="6">
        <v>1</v>
      </c>
      <c r="C78" s="6">
        <v>2</v>
      </c>
      <c r="D78" s="6">
        <v>3</v>
      </c>
      <c r="E78" s="6">
        <v>4</v>
      </c>
      <c r="F78" s="6">
        <v>5</v>
      </c>
      <c r="G78" s="37" t="s">
        <v>62</v>
      </c>
      <c r="H78" s="36" t="s">
        <v>63</v>
      </c>
      <c r="I78" s="36" t="s">
        <v>64</v>
      </c>
    </row>
    <row r="79" spans="1:10" x14ac:dyDescent="0.25">
      <c r="A79" t="s">
        <v>57</v>
      </c>
      <c r="B79" s="36">
        <f t="shared" ref="B79:F88" si="8">B4+B54+B29</f>
        <v>14</v>
      </c>
      <c r="C79" s="36">
        <f t="shared" si="8"/>
        <v>17</v>
      </c>
      <c r="D79" s="36">
        <f t="shared" si="8"/>
        <v>18</v>
      </c>
      <c r="E79" s="36">
        <f t="shared" si="8"/>
        <v>22</v>
      </c>
      <c r="F79" s="36">
        <f t="shared" si="8"/>
        <v>21</v>
      </c>
      <c r="G79" s="37">
        <f t="shared" ref="G79:G101" si="9">SUM(B79:F79)</f>
        <v>92</v>
      </c>
      <c r="H79" s="45"/>
      <c r="I79" s="38">
        <f>G79/MAX($G$80:$G$107)</f>
        <v>0.6344827586206897</v>
      </c>
      <c r="J79" t="b">
        <f t="shared" ref="J79:J101" si="10">A79=A54</f>
        <v>1</v>
      </c>
    </row>
    <row r="80" spans="1:10" x14ac:dyDescent="0.25">
      <c r="A80" t="s">
        <v>93</v>
      </c>
      <c r="B80" s="36">
        <f t="shared" si="8"/>
        <v>7</v>
      </c>
      <c r="C80" s="36">
        <f t="shared" si="8"/>
        <v>5</v>
      </c>
      <c r="D80" s="36">
        <f t="shared" si="8"/>
        <v>8</v>
      </c>
      <c r="E80" s="36">
        <f t="shared" si="8"/>
        <v>5</v>
      </c>
      <c r="F80" s="36">
        <f t="shared" si="8"/>
        <v>10</v>
      </c>
      <c r="G80" s="37">
        <f t="shared" si="9"/>
        <v>35</v>
      </c>
      <c r="H80" s="46"/>
      <c r="I80" s="38">
        <f t="shared" ref="I80:I101" si="11">G80/MAX($G$80:$G$107)</f>
        <v>0.2413793103448276</v>
      </c>
      <c r="J80" t="b">
        <f t="shared" si="10"/>
        <v>1</v>
      </c>
    </row>
    <row r="81" spans="1:13" x14ac:dyDescent="0.25">
      <c r="A81" t="s">
        <v>94</v>
      </c>
      <c r="B81" s="36">
        <f t="shared" si="8"/>
        <v>24</v>
      </c>
      <c r="C81" s="36">
        <f t="shared" si="8"/>
        <v>24</v>
      </c>
      <c r="D81" s="36">
        <f t="shared" si="8"/>
        <v>23</v>
      </c>
      <c r="E81" s="36">
        <f t="shared" si="8"/>
        <v>28</v>
      </c>
      <c r="F81" s="36">
        <f t="shared" si="8"/>
        <v>18</v>
      </c>
      <c r="G81" s="37">
        <f t="shared" si="9"/>
        <v>117</v>
      </c>
      <c r="H81" s="45"/>
      <c r="I81" s="38">
        <f t="shared" si="11"/>
        <v>0.80689655172413788</v>
      </c>
      <c r="J81" t="b">
        <f t="shared" si="10"/>
        <v>1</v>
      </c>
      <c r="M81" t="s">
        <v>93</v>
      </c>
    </row>
    <row r="82" spans="1:13" x14ac:dyDescent="0.25">
      <c r="A82" t="s">
        <v>53</v>
      </c>
      <c r="B82" s="36">
        <f t="shared" si="8"/>
        <v>18</v>
      </c>
      <c r="C82" s="36">
        <f t="shared" si="8"/>
        <v>28</v>
      </c>
      <c r="D82" s="36">
        <f t="shared" si="8"/>
        <v>16</v>
      </c>
      <c r="E82" s="36">
        <f t="shared" si="8"/>
        <v>27</v>
      </c>
      <c r="F82" s="36">
        <f t="shared" si="8"/>
        <v>19</v>
      </c>
      <c r="G82" s="37">
        <f t="shared" si="9"/>
        <v>108</v>
      </c>
      <c r="H82" s="45"/>
      <c r="I82" s="38">
        <f t="shared" si="11"/>
        <v>0.7448275862068966</v>
      </c>
      <c r="J82" t="b">
        <f t="shared" si="10"/>
        <v>1</v>
      </c>
    </row>
    <row r="83" spans="1:13" x14ac:dyDescent="0.25">
      <c r="A83" t="s">
        <v>59</v>
      </c>
      <c r="B83" s="36">
        <f t="shared" si="8"/>
        <v>17</v>
      </c>
      <c r="C83" s="36">
        <f t="shared" si="8"/>
        <v>24</v>
      </c>
      <c r="D83" s="36">
        <f t="shared" si="8"/>
        <v>26</v>
      </c>
      <c r="E83" s="36">
        <f t="shared" si="8"/>
        <v>16</v>
      </c>
      <c r="F83" s="36">
        <f t="shared" si="8"/>
        <v>27</v>
      </c>
      <c r="G83" s="37">
        <f t="shared" si="9"/>
        <v>110</v>
      </c>
      <c r="H83" s="45"/>
      <c r="I83" s="38">
        <f t="shared" si="11"/>
        <v>0.75862068965517238</v>
      </c>
      <c r="J83" t="b">
        <f t="shared" si="10"/>
        <v>1</v>
      </c>
    </row>
    <row r="84" spans="1:13" x14ac:dyDescent="0.25">
      <c r="A84" t="s">
        <v>49</v>
      </c>
      <c r="B84" s="36">
        <f t="shared" si="8"/>
        <v>11</v>
      </c>
      <c r="C84" s="36">
        <f t="shared" si="8"/>
        <v>20</v>
      </c>
      <c r="D84" s="36">
        <f t="shared" si="8"/>
        <v>15</v>
      </c>
      <c r="E84" s="36">
        <f t="shared" si="8"/>
        <v>28</v>
      </c>
      <c r="F84" s="36">
        <f t="shared" si="8"/>
        <v>12</v>
      </c>
      <c r="G84" s="37">
        <f t="shared" si="9"/>
        <v>86</v>
      </c>
      <c r="H84" s="45"/>
      <c r="I84" s="38">
        <f t="shared" si="11"/>
        <v>0.59310344827586203</v>
      </c>
      <c r="J84" t="b">
        <f t="shared" si="10"/>
        <v>1</v>
      </c>
    </row>
    <row r="85" spans="1:13" x14ac:dyDescent="0.25">
      <c r="A85" t="s">
        <v>52</v>
      </c>
      <c r="B85" s="36">
        <f t="shared" si="8"/>
        <v>31</v>
      </c>
      <c r="C85" s="36">
        <f t="shared" si="8"/>
        <v>23</v>
      </c>
      <c r="D85" s="36">
        <f t="shared" si="8"/>
        <v>33</v>
      </c>
      <c r="E85" s="36">
        <f t="shared" si="8"/>
        <v>18</v>
      </c>
      <c r="F85" s="36">
        <f t="shared" si="8"/>
        <v>29</v>
      </c>
      <c r="G85" s="123">
        <f t="shared" si="9"/>
        <v>134</v>
      </c>
      <c r="H85" s="45">
        <v>3</v>
      </c>
      <c r="I85" s="38">
        <f t="shared" si="11"/>
        <v>0.92413793103448272</v>
      </c>
      <c r="J85" t="b">
        <f t="shared" si="10"/>
        <v>1</v>
      </c>
    </row>
    <row r="86" spans="1:13" x14ac:dyDescent="0.25">
      <c r="A86" t="s">
        <v>38</v>
      </c>
      <c r="B86" s="36">
        <f t="shared" si="8"/>
        <v>8</v>
      </c>
      <c r="C86" s="36">
        <f t="shared" si="8"/>
        <v>12</v>
      </c>
      <c r="D86" s="36">
        <f t="shared" si="8"/>
        <v>24</v>
      </c>
      <c r="E86" s="36">
        <f t="shared" si="8"/>
        <v>23</v>
      </c>
      <c r="F86" s="36">
        <f t="shared" si="8"/>
        <v>12</v>
      </c>
      <c r="G86" s="37">
        <f t="shared" si="9"/>
        <v>79</v>
      </c>
      <c r="H86" s="45"/>
      <c r="I86" s="38">
        <f t="shared" si="11"/>
        <v>0.54482758620689653</v>
      </c>
      <c r="J86" t="b">
        <f t="shared" si="10"/>
        <v>1</v>
      </c>
    </row>
    <row r="87" spans="1:13" x14ac:dyDescent="0.25">
      <c r="A87" t="s">
        <v>51</v>
      </c>
      <c r="B87" s="36">
        <f t="shared" si="8"/>
        <v>29</v>
      </c>
      <c r="C87" s="36">
        <f t="shared" si="8"/>
        <v>19</v>
      </c>
      <c r="D87" s="36">
        <f t="shared" si="8"/>
        <v>25</v>
      </c>
      <c r="E87" s="36">
        <f t="shared" si="8"/>
        <v>38</v>
      </c>
      <c r="F87" s="36">
        <f t="shared" si="8"/>
        <v>33</v>
      </c>
      <c r="G87" s="121">
        <f t="shared" si="9"/>
        <v>144</v>
      </c>
      <c r="H87" s="45">
        <v>1</v>
      </c>
      <c r="I87" s="38">
        <f t="shared" si="11"/>
        <v>0.99310344827586206</v>
      </c>
      <c r="J87" t="b">
        <f t="shared" si="10"/>
        <v>1</v>
      </c>
    </row>
    <row r="88" spans="1:13" x14ac:dyDescent="0.25">
      <c r="A88" t="s">
        <v>96</v>
      </c>
      <c r="B88" s="36">
        <f t="shared" si="8"/>
        <v>20</v>
      </c>
      <c r="C88" s="36">
        <f t="shared" si="8"/>
        <v>17</v>
      </c>
      <c r="D88" s="36">
        <f t="shared" si="8"/>
        <v>8</v>
      </c>
      <c r="E88" s="36">
        <f t="shared" si="8"/>
        <v>16</v>
      </c>
      <c r="F88" s="36">
        <f t="shared" si="8"/>
        <v>21</v>
      </c>
      <c r="G88" s="37">
        <f t="shared" si="9"/>
        <v>82</v>
      </c>
      <c r="H88" s="45"/>
      <c r="I88" s="38">
        <f t="shared" si="11"/>
        <v>0.56551724137931036</v>
      </c>
      <c r="J88" t="b">
        <f t="shared" si="10"/>
        <v>1</v>
      </c>
    </row>
    <row r="89" spans="1:13" x14ac:dyDescent="0.25">
      <c r="A89" t="s">
        <v>97</v>
      </c>
      <c r="B89" s="36">
        <f t="shared" ref="B89:F98" si="12">B14+B64+B39</f>
        <v>17</v>
      </c>
      <c r="C89" s="36">
        <f t="shared" si="12"/>
        <v>11</v>
      </c>
      <c r="D89" s="36">
        <f t="shared" si="12"/>
        <v>23</v>
      </c>
      <c r="E89" s="36">
        <f t="shared" si="12"/>
        <v>21</v>
      </c>
      <c r="F89" s="36">
        <f t="shared" si="12"/>
        <v>15</v>
      </c>
      <c r="G89" s="37">
        <f t="shared" si="9"/>
        <v>87</v>
      </c>
      <c r="H89" s="45"/>
      <c r="I89" s="38">
        <f t="shared" si="11"/>
        <v>0.6</v>
      </c>
      <c r="J89" t="b">
        <f t="shared" si="10"/>
        <v>1</v>
      </c>
    </row>
    <row r="90" spans="1:13" x14ac:dyDescent="0.25">
      <c r="A90" t="s">
        <v>98</v>
      </c>
      <c r="B90" s="36">
        <f t="shared" si="12"/>
        <v>15</v>
      </c>
      <c r="C90" s="36">
        <f t="shared" si="12"/>
        <v>9</v>
      </c>
      <c r="D90" s="36">
        <f t="shared" si="12"/>
        <v>9</v>
      </c>
      <c r="E90" s="36">
        <f t="shared" si="12"/>
        <v>13</v>
      </c>
      <c r="F90" s="36">
        <f t="shared" si="12"/>
        <v>12</v>
      </c>
      <c r="G90" s="37">
        <f t="shared" si="9"/>
        <v>58</v>
      </c>
      <c r="H90" s="45"/>
      <c r="I90" s="38">
        <f t="shared" si="11"/>
        <v>0.4</v>
      </c>
      <c r="J90" t="b">
        <f t="shared" si="10"/>
        <v>1</v>
      </c>
    </row>
    <row r="91" spans="1:13" x14ac:dyDescent="0.25">
      <c r="A91" t="s">
        <v>55</v>
      </c>
      <c r="B91" s="36">
        <f t="shared" si="12"/>
        <v>17</v>
      </c>
      <c r="C91" s="36">
        <f t="shared" si="12"/>
        <v>10</v>
      </c>
      <c r="D91" s="36">
        <f t="shared" si="12"/>
        <v>22</v>
      </c>
      <c r="E91" s="36">
        <f t="shared" si="12"/>
        <v>15</v>
      </c>
      <c r="F91" s="36">
        <f t="shared" si="12"/>
        <v>20</v>
      </c>
      <c r="G91" s="37">
        <f t="shared" si="9"/>
        <v>84</v>
      </c>
      <c r="H91" s="45"/>
      <c r="I91" s="38">
        <f t="shared" si="11"/>
        <v>0.57931034482758625</v>
      </c>
      <c r="J91" t="b">
        <f t="shared" si="10"/>
        <v>1</v>
      </c>
    </row>
    <row r="92" spans="1:13" x14ac:dyDescent="0.25">
      <c r="A92" t="s">
        <v>99</v>
      </c>
      <c r="B92" s="36">
        <f t="shared" si="12"/>
        <v>7</v>
      </c>
      <c r="C92" s="36">
        <f t="shared" si="12"/>
        <v>11</v>
      </c>
      <c r="D92" s="36">
        <f t="shared" si="12"/>
        <v>6</v>
      </c>
      <c r="E92" s="36">
        <f t="shared" si="12"/>
        <v>13</v>
      </c>
      <c r="F92" s="36">
        <f t="shared" si="12"/>
        <v>15</v>
      </c>
      <c r="G92" s="37">
        <f t="shared" si="9"/>
        <v>52</v>
      </c>
      <c r="H92" s="45"/>
      <c r="I92" s="38">
        <f t="shared" si="11"/>
        <v>0.35862068965517241</v>
      </c>
      <c r="J92" t="b">
        <f t="shared" si="10"/>
        <v>1</v>
      </c>
    </row>
    <row r="93" spans="1:13" x14ac:dyDescent="0.25">
      <c r="A93" t="s">
        <v>100</v>
      </c>
      <c r="B93" s="36">
        <f t="shared" si="12"/>
        <v>16</v>
      </c>
      <c r="C93" s="36">
        <f t="shared" si="12"/>
        <v>9</v>
      </c>
      <c r="D93" s="36">
        <f t="shared" si="12"/>
        <v>22</v>
      </c>
      <c r="E93" s="36">
        <f t="shared" si="12"/>
        <v>10</v>
      </c>
      <c r="F93" s="36">
        <f t="shared" si="12"/>
        <v>14</v>
      </c>
      <c r="G93" s="37">
        <f t="shared" si="9"/>
        <v>71</v>
      </c>
      <c r="H93" s="45"/>
      <c r="I93" s="38">
        <f t="shared" si="11"/>
        <v>0.48965517241379308</v>
      </c>
      <c r="J93" t="b">
        <f t="shared" si="10"/>
        <v>1</v>
      </c>
    </row>
    <row r="94" spans="1:13" x14ac:dyDescent="0.25">
      <c r="A94" t="s">
        <v>50</v>
      </c>
      <c r="B94" s="36">
        <f t="shared" si="12"/>
        <v>25</v>
      </c>
      <c r="C94" s="36">
        <f t="shared" si="12"/>
        <v>16</v>
      </c>
      <c r="D94" s="36">
        <f t="shared" si="12"/>
        <v>14</v>
      </c>
      <c r="E94" s="36">
        <f t="shared" si="12"/>
        <v>22</v>
      </c>
      <c r="F94" s="36">
        <f t="shared" si="12"/>
        <v>13</v>
      </c>
      <c r="G94" s="37">
        <f t="shared" si="9"/>
        <v>90</v>
      </c>
      <c r="H94" s="45"/>
      <c r="I94" s="38">
        <f t="shared" si="11"/>
        <v>0.62068965517241381</v>
      </c>
      <c r="J94" t="b">
        <f t="shared" si="10"/>
        <v>1</v>
      </c>
    </row>
    <row r="95" spans="1:13" x14ac:dyDescent="0.25">
      <c r="A95" t="s">
        <v>101</v>
      </c>
      <c r="B95" s="36">
        <f t="shared" si="12"/>
        <v>20</v>
      </c>
      <c r="C95" s="36">
        <f t="shared" si="12"/>
        <v>32</v>
      </c>
      <c r="D95" s="36">
        <f t="shared" si="12"/>
        <v>30</v>
      </c>
      <c r="E95" s="36">
        <f t="shared" si="12"/>
        <v>27</v>
      </c>
      <c r="F95" s="36">
        <f t="shared" si="12"/>
        <v>27</v>
      </c>
      <c r="G95" s="122">
        <f t="shared" si="9"/>
        <v>136</v>
      </c>
      <c r="H95" s="47">
        <v>2</v>
      </c>
      <c r="I95" s="38">
        <f t="shared" si="11"/>
        <v>0.93793103448275861</v>
      </c>
      <c r="J95" t="b">
        <f t="shared" si="10"/>
        <v>1</v>
      </c>
    </row>
    <row r="96" spans="1:13" x14ac:dyDescent="0.25">
      <c r="A96" t="s">
        <v>56</v>
      </c>
      <c r="B96" s="36">
        <f t="shared" si="12"/>
        <v>20</v>
      </c>
      <c r="C96" s="36">
        <f t="shared" si="12"/>
        <v>27</v>
      </c>
      <c r="D96" s="36">
        <f t="shared" si="12"/>
        <v>32</v>
      </c>
      <c r="E96" s="36">
        <f t="shared" si="12"/>
        <v>22</v>
      </c>
      <c r="F96" s="36">
        <f t="shared" si="12"/>
        <v>22</v>
      </c>
      <c r="G96" s="37">
        <f t="shared" si="9"/>
        <v>123</v>
      </c>
      <c r="H96" s="45"/>
      <c r="I96" s="38">
        <f t="shared" si="11"/>
        <v>0.84827586206896555</v>
      </c>
      <c r="J96" t="b">
        <f t="shared" si="10"/>
        <v>1</v>
      </c>
    </row>
    <row r="97" spans="1:10" x14ac:dyDescent="0.25">
      <c r="A97" t="s">
        <v>102</v>
      </c>
      <c r="B97" s="36">
        <f t="shared" si="12"/>
        <v>14</v>
      </c>
      <c r="C97" s="36">
        <f t="shared" si="12"/>
        <v>19</v>
      </c>
      <c r="D97" s="36">
        <f t="shared" si="12"/>
        <v>18</v>
      </c>
      <c r="E97" s="36">
        <f t="shared" si="12"/>
        <v>20</v>
      </c>
      <c r="F97" s="36">
        <f t="shared" si="12"/>
        <v>13</v>
      </c>
      <c r="G97" s="37">
        <f t="shared" si="9"/>
        <v>84</v>
      </c>
      <c r="H97" s="45"/>
      <c r="I97" s="38">
        <f t="shared" si="11"/>
        <v>0.57931034482758625</v>
      </c>
      <c r="J97" t="b">
        <f t="shared" si="10"/>
        <v>1</v>
      </c>
    </row>
    <row r="98" spans="1:10" x14ac:dyDescent="0.25">
      <c r="A98" t="s">
        <v>65</v>
      </c>
      <c r="B98" s="36">
        <f t="shared" si="12"/>
        <v>14</v>
      </c>
      <c r="C98" s="36">
        <f t="shared" si="12"/>
        <v>20</v>
      </c>
      <c r="D98" s="36">
        <f t="shared" si="12"/>
        <v>21</v>
      </c>
      <c r="E98" s="36">
        <f t="shared" si="12"/>
        <v>17</v>
      </c>
      <c r="F98" s="36">
        <f t="shared" si="12"/>
        <v>25</v>
      </c>
      <c r="G98" s="37">
        <f t="shared" si="9"/>
        <v>97</v>
      </c>
      <c r="H98" s="45"/>
      <c r="I98" s="38">
        <f t="shared" si="11"/>
        <v>0.66896551724137931</v>
      </c>
      <c r="J98" t="b">
        <f t="shared" si="10"/>
        <v>1</v>
      </c>
    </row>
    <row r="99" spans="1:10" x14ac:dyDescent="0.25">
      <c r="A99" t="s">
        <v>58</v>
      </c>
      <c r="B99" s="36">
        <f t="shared" ref="B99:F108" si="13">B24+B74+B49</f>
        <v>7</v>
      </c>
      <c r="C99" s="36">
        <f t="shared" si="13"/>
        <v>9</v>
      </c>
      <c r="D99" s="36">
        <f t="shared" si="13"/>
        <v>8</v>
      </c>
      <c r="E99" s="36">
        <f t="shared" si="13"/>
        <v>14</v>
      </c>
      <c r="F99" s="36">
        <f t="shared" si="13"/>
        <v>16</v>
      </c>
      <c r="G99" s="37">
        <f t="shared" si="9"/>
        <v>54</v>
      </c>
      <c r="H99" s="36"/>
      <c r="I99" s="38">
        <f t="shared" si="11"/>
        <v>0.3724137931034483</v>
      </c>
      <c r="J99" t="b">
        <f t="shared" si="10"/>
        <v>1</v>
      </c>
    </row>
    <row r="100" spans="1:10" x14ac:dyDescent="0.25">
      <c r="A100" t="s">
        <v>54</v>
      </c>
      <c r="B100" s="36">
        <f t="shared" si="13"/>
        <v>17</v>
      </c>
      <c r="C100" s="36">
        <f t="shared" si="13"/>
        <v>28</v>
      </c>
      <c r="D100" s="36">
        <f t="shared" si="13"/>
        <v>23</v>
      </c>
      <c r="E100" s="36">
        <f t="shared" si="13"/>
        <v>28</v>
      </c>
      <c r="F100" s="36">
        <f t="shared" si="13"/>
        <v>17</v>
      </c>
      <c r="G100" s="37">
        <f t="shared" si="9"/>
        <v>113</v>
      </c>
      <c r="H100" s="36"/>
      <c r="I100" s="38">
        <f t="shared" si="11"/>
        <v>0.77931034482758621</v>
      </c>
      <c r="J100" t="b">
        <f t="shared" si="10"/>
        <v>1</v>
      </c>
    </row>
    <row r="101" spans="1:10" x14ac:dyDescent="0.25">
      <c r="A101" t="s">
        <v>77</v>
      </c>
      <c r="B101" s="36">
        <f t="shared" si="13"/>
        <v>23</v>
      </c>
      <c r="C101" s="36">
        <f t="shared" si="13"/>
        <v>39</v>
      </c>
      <c r="D101" s="36">
        <f t="shared" si="13"/>
        <v>29</v>
      </c>
      <c r="E101" s="36">
        <f t="shared" si="13"/>
        <v>26</v>
      </c>
      <c r="F101" s="36">
        <f t="shared" si="13"/>
        <v>28</v>
      </c>
      <c r="G101" s="37">
        <f t="shared" si="9"/>
        <v>145</v>
      </c>
      <c r="H101" s="36" t="s">
        <v>129</v>
      </c>
      <c r="I101" s="38">
        <f t="shared" si="11"/>
        <v>1</v>
      </c>
      <c r="J101" t="b">
        <f t="shared" si="10"/>
        <v>1</v>
      </c>
    </row>
    <row r="102" spans="1:10" x14ac:dyDescent="0.25">
      <c r="A102"/>
      <c r="G102" s="37"/>
      <c r="H102" s="36"/>
      <c r="I102" s="38"/>
      <c r="J102" t="e">
        <f>A102=#REF!</f>
        <v>#REF!</v>
      </c>
    </row>
    <row r="103" spans="1:10" x14ac:dyDescent="0.25">
      <c r="A103"/>
      <c r="G103" s="37"/>
      <c r="H103" s="36"/>
      <c r="I103" s="38"/>
      <c r="J103" t="e">
        <f>A103=#REF!</f>
        <v>#REF!</v>
      </c>
    </row>
    <row r="104" spans="1:10" x14ac:dyDescent="0.25">
      <c r="A104" s="32"/>
      <c r="G104" s="44"/>
      <c r="H104" s="36"/>
      <c r="I104" s="38"/>
      <c r="J104" t="e">
        <f>A104=#REF!</f>
        <v>#REF!</v>
      </c>
    </row>
    <row r="105" spans="1:10" x14ac:dyDescent="0.25">
      <c r="A105" s="28"/>
      <c r="G105" s="44"/>
      <c r="H105" s="36"/>
      <c r="I105" s="38"/>
      <c r="J105" t="e">
        <f>A105=#REF!</f>
        <v>#REF!</v>
      </c>
    </row>
    <row r="106" spans="1:10" x14ac:dyDescent="0.25">
      <c r="A106" s="28"/>
      <c r="G106" s="44"/>
      <c r="H106" s="36"/>
      <c r="I106" s="38"/>
      <c r="J106" t="e">
        <f>A106=#REF!</f>
        <v>#REF!</v>
      </c>
    </row>
    <row r="107" spans="1:10" x14ac:dyDescent="0.25">
      <c r="G107" s="44"/>
      <c r="H107" s="36"/>
      <c r="I107" s="38"/>
      <c r="J107" t="e">
        <f>A107=#REF!</f>
        <v>#REF!</v>
      </c>
    </row>
  </sheetData>
  <mergeCells count="1">
    <mergeCell ref="A2:A3"/>
  </mergeCells>
  <pageMargins left="0.23622047244094488" right="0.23622047244094488" top="0.3543307086614173" bottom="0.3543307086614173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view="pageBreakPreview" topLeftCell="A31" zoomScale="120" zoomScaleNormal="90" zoomScaleSheetLayoutView="120" workbookViewId="0">
      <selection sqref="A1:I49"/>
    </sheetView>
  </sheetViews>
  <sheetFormatPr defaultRowHeight="15" x14ac:dyDescent="0.25"/>
  <cols>
    <col min="1" max="1" width="20.7109375" customWidth="1"/>
    <col min="2" max="6" width="5" customWidth="1"/>
    <col min="7" max="7" width="7.140625" bestFit="1" customWidth="1"/>
    <col min="8" max="8" width="10.7109375" customWidth="1"/>
    <col min="9" max="9" width="5.42578125" customWidth="1"/>
  </cols>
  <sheetData>
    <row r="1" spans="1:9" ht="18" customHeight="1" x14ac:dyDescent="0.3">
      <c r="A1" s="5" t="s">
        <v>1</v>
      </c>
    </row>
    <row r="2" spans="1:9" ht="18" customHeight="1" x14ac:dyDescent="0.25">
      <c r="A2" s="148" t="s">
        <v>68</v>
      </c>
    </row>
    <row r="3" spans="1:9" x14ac:dyDescent="0.25">
      <c r="A3" s="148"/>
      <c r="B3" s="48">
        <v>1</v>
      </c>
      <c r="C3" s="6">
        <v>2</v>
      </c>
      <c r="D3" s="48">
        <v>3</v>
      </c>
      <c r="E3" s="6">
        <v>4</v>
      </c>
      <c r="F3" s="48">
        <v>5</v>
      </c>
      <c r="G3" s="36" t="s">
        <v>62</v>
      </c>
      <c r="H3" s="49" t="s">
        <v>64</v>
      </c>
    </row>
    <row r="4" spans="1:9" x14ac:dyDescent="0.25">
      <c r="A4" t="s">
        <v>48</v>
      </c>
      <c r="B4" s="26">
        <v>7</v>
      </c>
      <c r="C4" s="26">
        <v>7</v>
      </c>
      <c r="D4" s="26">
        <v>5</v>
      </c>
      <c r="E4" s="26">
        <v>7</v>
      </c>
      <c r="F4" s="26">
        <v>10</v>
      </c>
      <c r="G4" s="36">
        <f t="shared" ref="G4:G17" si="0">SUM(B4:F4)</f>
        <v>36</v>
      </c>
      <c r="H4" s="38">
        <f t="shared" ref="H4:H14" si="1">G4/MAX($G$4:$G$17)</f>
        <v>0.67924528301886788</v>
      </c>
      <c r="I4" s="50"/>
    </row>
    <row r="5" spans="1:9" x14ac:dyDescent="0.25">
      <c r="A5" t="s">
        <v>47</v>
      </c>
      <c r="B5" s="26">
        <v>9</v>
      </c>
      <c r="C5" s="26">
        <v>11</v>
      </c>
      <c r="D5" s="26">
        <v>12</v>
      </c>
      <c r="E5" s="26">
        <v>10</v>
      </c>
      <c r="F5" s="26">
        <v>11</v>
      </c>
      <c r="G5" s="36">
        <f t="shared" si="0"/>
        <v>53</v>
      </c>
      <c r="H5" s="38">
        <f t="shared" si="1"/>
        <v>1</v>
      </c>
      <c r="I5" s="36"/>
    </row>
    <row r="6" spans="1:9" x14ac:dyDescent="0.25">
      <c r="A6" t="s">
        <v>44</v>
      </c>
      <c r="B6" s="26">
        <v>7</v>
      </c>
      <c r="C6" s="26">
        <v>4</v>
      </c>
      <c r="D6" s="26">
        <v>3</v>
      </c>
      <c r="E6" s="26">
        <v>8</v>
      </c>
      <c r="F6" s="26">
        <v>6</v>
      </c>
      <c r="G6" s="36">
        <f t="shared" si="0"/>
        <v>28</v>
      </c>
      <c r="H6" s="38">
        <f t="shared" si="1"/>
        <v>0.52830188679245282</v>
      </c>
      <c r="I6" s="36"/>
    </row>
    <row r="7" spans="1:9" x14ac:dyDescent="0.25">
      <c r="A7" t="s">
        <v>45</v>
      </c>
      <c r="B7" s="26">
        <v>7</v>
      </c>
      <c r="C7" s="26">
        <v>7</v>
      </c>
      <c r="D7" s="26">
        <v>0</v>
      </c>
      <c r="E7" s="26">
        <v>4</v>
      </c>
      <c r="F7" s="26">
        <v>7</v>
      </c>
      <c r="G7" s="36">
        <f t="shared" si="0"/>
        <v>25</v>
      </c>
      <c r="H7" s="38">
        <f t="shared" si="1"/>
        <v>0.47169811320754718</v>
      </c>
      <c r="I7" s="36"/>
    </row>
    <row r="8" spans="1:9" x14ac:dyDescent="0.25">
      <c r="A8" t="s">
        <v>90</v>
      </c>
      <c r="B8" s="26">
        <v>9</v>
      </c>
      <c r="C8" s="26">
        <v>4</v>
      </c>
      <c r="D8" s="26">
        <v>4</v>
      </c>
      <c r="E8" s="26">
        <v>5</v>
      </c>
      <c r="F8" s="26">
        <v>5</v>
      </c>
      <c r="G8" s="36">
        <f t="shared" si="0"/>
        <v>27</v>
      </c>
      <c r="H8" s="38">
        <f t="shared" si="1"/>
        <v>0.50943396226415094</v>
      </c>
      <c r="I8" s="36"/>
    </row>
    <row r="9" spans="1:9" x14ac:dyDescent="0.25">
      <c r="A9" t="s">
        <v>46</v>
      </c>
      <c r="B9" s="26">
        <v>13</v>
      </c>
      <c r="C9" s="26">
        <v>9</v>
      </c>
      <c r="D9" s="26">
        <v>7</v>
      </c>
      <c r="E9" s="26">
        <v>11</v>
      </c>
      <c r="F9" s="26">
        <v>1</v>
      </c>
      <c r="G9" s="36">
        <f t="shared" si="0"/>
        <v>41</v>
      </c>
      <c r="H9" s="38">
        <f t="shared" si="1"/>
        <v>0.77358490566037741</v>
      </c>
      <c r="I9" s="36"/>
    </row>
    <row r="10" spans="1:9" x14ac:dyDescent="0.25">
      <c r="A10" t="s">
        <v>35</v>
      </c>
      <c r="B10" s="26">
        <v>6</v>
      </c>
      <c r="C10" s="26">
        <v>6</v>
      </c>
      <c r="D10" s="26">
        <v>3</v>
      </c>
      <c r="E10" s="26">
        <v>0</v>
      </c>
      <c r="F10" s="26">
        <v>6</v>
      </c>
      <c r="G10" s="36">
        <f t="shared" si="0"/>
        <v>21</v>
      </c>
      <c r="H10" s="38">
        <f t="shared" si="1"/>
        <v>0.39622641509433965</v>
      </c>
      <c r="I10" s="36"/>
    </row>
    <row r="11" spans="1:9" x14ac:dyDescent="0.25">
      <c r="A11" t="s">
        <v>43</v>
      </c>
      <c r="B11" s="26">
        <v>3</v>
      </c>
      <c r="C11" s="26">
        <v>5</v>
      </c>
      <c r="D11" s="26">
        <v>2</v>
      </c>
      <c r="E11" s="26">
        <v>4</v>
      </c>
      <c r="F11" s="26">
        <v>3</v>
      </c>
      <c r="G11" s="36">
        <f t="shared" si="0"/>
        <v>17</v>
      </c>
      <c r="H11" s="38">
        <f t="shared" si="1"/>
        <v>0.32075471698113206</v>
      </c>
      <c r="I11" s="36"/>
    </row>
    <row r="12" spans="1:9" x14ac:dyDescent="0.25">
      <c r="A12" t="s">
        <v>91</v>
      </c>
      <c r="B12" s="26">
        <v>9</v>
      </c>
      <c r="C12" s="26">
        <v>0</v>
      </c>
      <c r="D12" s="26">
        <v>10</v>
      </c>
      <c r="E12" s="26">
        <v>2</v>
      </c>
      <c r="F12" s="26">
        <v>6</v>
      </c>
      <c r="G12" s="36">
        <f t="shared" si="0"/>
        <v>27</v>
      </c>
      <c r="H12" s="38">
        <f t="shared" si="1"/>
        <v>0.50943396226415094</v>
      </c>
      <c r="I12" s="36"/>
    </row>
    <row r="13" spans="1:9" x14ac:dyDescent="0.25">
      <c r="A13" t="s">
        <v>92</v>
      </c>
      <c r="B13" s="26">
        <v>8</v>
      </c>
      <c r="C13" s="26">
        <v>8</v>
      </c>
      <c r="D13" s="26">
        <v>10</v>
      </c>
      <c r="E13" s="26">
        <v>9</v>
      </c>
      <c r="F13" s="26">
        <v>14</v>
      </c>
      <c r="G13" s="36">
        <f t="shared" si="0"/>
        <v>49</v>
      </c>
      <c r="H13" s="38">
        <f t="shared" si="1"/>
        <v>0.92452830188679247</v>
      </c>
      <c r="I13" s="50"/>
    </row>
    <row r="14" spans="1:9" x14ac:dyDescent="0.25">
      <c r="A14" t="s">
        <v>34</v>
      </c>
      <c r="B14" s="26">
        <v>3</v>
      </c>
      <c r="C14" s="26">
        <v>4</v>
      </c>
      <c r="D14" s="26">
        <v>4</v>
      </c>
      <c r="E14" s="26">
        <v>0</v>
      </c>
      <c r="F14" s="26">
        <v>3</v>
      </c>
      <c r="G14" s="36">
        <f t="shared" si="0"/>
        <v>14</v>
      </c>
      <c r="H14" s="38">
        <f t="shared" si="1"/>
        <v>0.26415094339622641</v>
      </c>
      <c r="I14" s="36"/>
    </row>
    <row r="15" spans="1:9" x14ac:dyDescent="0.25">
      <c r="A15" t="s">
        <v>42</v>
      </c>
      <c r="B15" s="26">
        <v>5</v>
      </c>
      <c r="C15" s="26">
        <v>4</v>
      </c>
      <c r="D15" s="26">
        <v>4</v>
      </c>
      <c r="E15" s="26">
        <v>9</v>
      </c>
      <c r="F15" s="26">
        <v>10</v>
      </c>
      <c r="G15" s="36">
        <f t="shared" si="0"/>
        <v>32</v>
      </c>
      <c r="H15" s="38">
        <f t="shared" ref="H15:H16" si="2">G15/MAX($G$4:$G$17)</f>
        <v>0.60377358490566035</v>
      </c>
      <c r="I15" s="36"/>
    </row>
    <row r="16" spans="1:9" x14ac:dyDescent="0.25">
      <c r="B16" s="26"/>
      <c r="C16" s="26"/>
      <c r="D16" s="26"/>
      <c r="E16" s="26"/>
      <c r="F16" s="26"/>
      <c r="G16" s="36">
        <f t="shared" si="0"/>
        <v>0</v>
      </c>
      <c r="H16" s="38">
        <f t="shared" si="2"/>
        <v>0</v>
      </c>
      <c r="I16" s="36"/>
    </row>
    <row r="17" spans="1:10" x14ac:dyDescent="0.25">
      <c r="A17" s="36"/>
      <c r="B17" s="26"/>
      <c r="C17" s="26"/>
      <c r="D17" s="26"/>
      <c r="E17" s="26"/>
      <c r="F17" s="26"/>
      <c r="G17" s="36">
        <f t="shared" si="0"/>
        <v>0</v>
      </c>
      <c r="H17" s="38">
        <f>G17/MAX($G$4:$G$17)</f>
        <v>0</v>
      </c>
      <c r="I17" s="36"/>
    </row>
    <row r="18" spans="1:10" ht="18" customHeight="1" x14ac:dyDescent="0.25">
      <c r="A18" s="149" t="s">
        <v>69</v>
      </c>
    </row>
    <row r="19" spans="1:10" ht="14.45" customHeight="1" x14ac:dyDescent="0.25">
      <c r="A19" s="150"/>
      <c r="B19" s="48">
        <v>1</v>
      </c>
      <c r="C19" s="6">
        <v>2</v>
      </c>
      <c r="D19" s="48">
        <v>3</v>
      </c>
      <c r="E19" s="6">
        <v>4</v>
      </c>
      <c r="F19" s="48">
        <v>5</v>
      </c>
      <c r="G19" s="36" t="s">
        <v>62</v>
      </c>
      <c r="H19" s="36" t="s">
        <v>64</v>
      </c>
    </row>
    <row r="20" spans="1:10" x14ac:dyDescent="0.25">
      <c r="A20" t="s">
        <v>48</v>
      </c>
      <c r="B20" s="26">
        <v>7</v>
      </c>
      <c r="C20" s="26">
        <v>0</v>
      </c>
      <c r="D20" s="26">
        <v>0</v>
      </c>
      <c r="E20" s="26">
        <v>10</v>
      </c>
      <c r="F20" s="26">
        <v>4</v>
      </c>
      <c r="G20" s="36">
        <f t="shared" ref="G20:G33" si="3">SUM(B20:F20)</f>
        <v>21</v>
      </c>
      <c r="H20" s="38">
        <f t="shared" ref="H20:H33" si="4">G20/MAX($G$20:$G$33)</f>
        <v>0.6</v>
      </c>
      <c r="I20" s="36"/>
      <c r="J20" t="b">
        <f t="shared" ref="J20:J30" si="5">A4=A20</f>
        <v>1</v>
      </c>
    </row>
    <row r="21" spans="1:10" x14ac:dyDescent="0.25">
      <c r="A21" t="s">
        <v>47</v>
      </c>
      <c r="B21" s="26">
        <v>5</v>
      </c>
      <c r="C21" s="26">
        <v>9</v>
      </c>
      <c r="D21" s="26">
        <v>16</v>
      </c>
      <c r="E21" s="26">
        <v>0</v>
      </c>
      <c r="F21" s="26">
        <v>5</v>
      </c>
      <c r="G21" s="36">
        <f t="shared" si="3"/>
        <v>35</v>
      </c>
      <c r="H21" s="38">
        <f t="shared" si="4"/>
        <v>1</v>
      </c>
      <c r="I21" s="36"/>
      <c r="J21" t="b">
        <f t="shared" si="5"/>
        <v>1</v>
      </c>
    </row>
    <row r="22" spans="1:10" x14ac:dyDescent="0.25">
      <c r="A22" t="s">
        <v>44</v>
      </c>
      <c r="B22" s="26">
        <v>1</v>
      </c>
      <c r="C22" s="26">
        <v>0</v>
      </c>
      <c r="D22" s="26">
        <v>4</v>
      </c>
      <c r="E22" s="26">
        <v>5</v>
      </c>
      <c r="F22" s="26">
        <v>2</v>
      </c>
      <c r="G22" s="36">
        <f t="shared" si="3"/>
        <v>12</v>
      </c>
      <c r="H22" s="38">
        <f t="shared" si="4"/>
        <v>0.34285714285714286</v>
      </c>
      <c r="I22" s="50"/>
      <c r="J22" t="b">
        <f t="shared" si="5"/>
        <v>1</v>
      </c>
    </row>
    <row r="23" spans="1:10" x14ac:dyDescent="0.25">
      <c r="A23" t="s">
        <v>45</v>
      </c>
      <c r="B23" s="26">
        <v>6</v>
      </c>
      <c r="C23" s="26">
        <v>8</v>
      </c>
      <c r="D23" s="26">
        <v>0</v>
      </c>
      <c r="E23" s="26">
        <v>9</v>
      </c>
      <c r="F23" s="26">
        <v>1</v>
      </c>
      <c r="G23" s="36">
        <f t="shared" si="3"/>
        <v>24</v>
      </c>
      <c r="H23" s="38">
        <f t="shared" si="4"/>
        <v>0.68571428571428572</v>
      </c>
      <c r="I23" s="50"/>
      <c r="J23" t="b">
        <f t="shared" si="5"/>
        <v>1</v>
      </c>
    </row>
    <row r="24" spans="1:10" x14ac:dyDescent="0.25">
      <c r="A24" t="s">
        <v>90</v>
      </c>
      <c r="B24" s="26">
        <v>7</v>
      </c>
      <c r="C24" s="26">
        <v>0</v>
      </c>
      <c r="D24" s="26">
        <v>7</v>
      </c>
      <c r="E24" s="26">
        <v>4</v>
      </c>
      <c r="F24" s="26">
        <v>2</v>
      </c>
      <c r="G24" s="36">
        <f t="shared" si="3"/>
        <v>20</v>
      </c>
      <c r="H24" s="38">
        <f t="shared" si="4"/>
        <v>0.5714285714285714</v>
      </c>
      <c r="I24" s="36"/>
      <c r="J24" t="b">
        <f t="shared" si="5"/>
        <v>1</v>
      </c>
    </row>
    <row r="25" spans="1:10" x14ac:dyDescent="0.25">
      <c r="A25" t="s">
        <v>46</v>
      </c>
      <c r="B25" s="26">
        <v>0</v>
      </c>
      <c r="C25" s="26">
        <v>3</v>
      </c>
      <c r="D25" s="26">
        <v>4</v>
      </c>
      <c r="E25" s="26">
        <v>0</v>
      </c>
      <c r="F25" s="26">
        <v>0</v>
      </c>
      <c r="G25" s="36">
        <f t="shared" si="3"/>
        <v>7</v>
      </c>
      <c r="H25" s="38">
        <f t="shared" si="4"/>
        <v>0.2</v>
      </c>
      <c r="I25" s="36"/>
      <c r="J25" t="b">
        <f t="shared" si="5"/>
        <v>1</v>
      </c>
    </row>
    <row r="26" spans="1:10" x14ac:dyDescent="0.25">
      <c r="A26" t="s">
        <v>35</v>
      </c>
      <c r="B26" s="26">
        <v>1</v>
      </c>
      <c r="C26" s="26">
        <v>0</v>
      </c>
      <c r="D26" s="26">
        <v>5</v>
      </c>
      <c r="E26" s="26">
        <v>3</v>
      </c>
      <c r="F26" s="26">
        <v>3</v>
      </c>
      <c r="G26" s="36">
        <f t="shared" si="3"/>
        <v>12</v>
      </c>
      <c r="H26" s="38">
        <f t="shared" si="4"/>
        <v>0.34285714285714286</v>
      </c>
      <c r="I26" s="36"/>
      <c r="J26" t="b">
        <f t="shared" si="5"/>
        <v>1</v>
      </c>
    </row>
    <row r="27" spans="1:10" x14ac:dyDescent="0.25">
      <c r="A27" t="s">
        <v>43</v>
      </c>
      <c r="B27" s="26">
        <v>1</v>
      </c>
      <c r="C27" s="26">
        <v>3</v>
      </c>
      <c r="D27" s="26">
        <v>1</v>
      </c>
      <c r="E27" s="26">
        <v>5</v>
      </c>
      <c r="F27" s="26">
        <v>5</v>
      </c>
      <c r="G27" s="36">
        <f t="shared" si="3"/>
        <v>15</v>
      </c>
      <c r="H27" s="38">
        <f t="shared" si="4"/>
        <v>0.42857142857142855</v>
      </c>
      <c r="I27" s="36"/>
      <c r="J27" t="b">
        <f t="shared" si="5"/>
        <v>1</v>
      </c>
    </row>
    <row r="28" spans="1:10" x14ac:dyDescent="0.25">
      <c r="A28" t="s">
        <v>91</v>
      </c>
      <c r="B28" s="26">
        <v>0</v>
      </c>
      <c r="C28" s="26">
        <v>2</v>
      </c>
      <c r="D28" s="26">
        <v>0</v>
      </c>
      <c r="E28" s="26">
        <v>0</v>
      </c>
      <c r="F28" s="26">
        <v>4</v>
      </c>
      <c r="G28" s="36">
        <f t="shared" si="3"/>
        <v>6</v>
      </c>
      <c r="H28" s="38">
        <f t="shared" si="4"/>
        <v>0.17142857142857143</v>
      </c>
      <c r="I28" s="36"/>
      <c r="J28" t="b">
        <f t="shared" si="5"/>
        <v>1</v>
      </c>
    </row>
    <row r="29" spans="1:10" x14ac:dyDescent="0.25">
      <c r="A29" t="s">
        <v>92</v>
      </c>
      <c r="B29" s="26">
        <v>13</v>
      </c>
      <c r="C29" s="26">
        <v>4</v>
      </c>
      <c r="D29" s="26">
        <v>11</v>
      </c>
      <c r="E29" s="26">
        <v>4</v>
      </c>
      <c r="F29" s="26">
        <v>2</v>
      </c>
      <c r="G29" s="36">
        <f t="shared" si="3"/>
        <v>34</v>
      </c>
      <c r="H29" s="38">
        <f t="shared" si="4"/>
        <v>0.97142857142857142</v>
      </c>
      <c r="I29" s="50"/>
      <c r="J29" t="b">
        <f t="shared" si="5"/>
        <v>1</v>
      </c>
    </row>
    <row r="30" spans="1:10" x14ac:dyDescent="0.25">
      <c r="A30" t="s">
        <v>34</v>
      </c>
      <c r="B30" s="26">
        <v>5</v>
      </c>
      <c r="C30" s="26">
        <v>0</v>
      </c>
      <c r="D30" s="26">
        <v>5</v>
      </c>
      <c r="E30" s="26">
        <v>2</v>
      </c>
      <c r="F30" s="26">
        <v>0</v>
      </c>
      <c r="G30" s="36">
        <f t="shared" si="3"/>
        <v>12</v>
      </c>
      <c r="H30" s="38">
        <f t="shared" si="4"/>
        <v>0.34285714285714286</v>
      </c>
      <c r="I30" s="36"/>
      <c r="J30" t="b">
        <f t="shared" si="5"/>
        <v>1</v>
      </c>
    </row>
    <row r="31" spans="1:10" x14ac:dyDescent="0.25">
      <c r="A31" t="s">
        <v>42</v>
      </c>
      <c r="B31" s="26">
        <v>14</v>
      </c>
      <c r="C31" s="26">
        <v>5</v>
      </c>
      <c r="D31" s="26">
        <v>0</v>
      </c>
      <c r="E31" s="26">
        <v>0</v>
      </c>
      <c r="F31" s="26">
        <v>7</v>
      </c>
      <c r="G31" s="36">
        <f t="shared" si="3"/>
        <v>26</v>
      </c>
      <c r="H31" s="38">
        <f t="shared" si="4"/>
        <v>0.74285714285714288</v>
      </c>
      <c r="I31" s="36"/>
      <c r="J31" t="b">
        <f t="shared" ref="J31:J32" si="6">A15=A31</f>
        <v>1</v>
      </c>
    </row>
    <row r="32" spans="1:10" x14ac:dyDescent="0.25">
      <c r="B32" s="26"/>
      <c r="C32" s="26"/>
      <c r="D32" s="26"/>
      <c r="E32" s="26"/>
      <c r="F32" s="26"/>
      <c r="G32" s="36">
        <f t="shared" si="3"/>
        <v>0</v>
      </c>
      <c r="H32" s="38">
        <f t="shared" si="4"/>
        <v>0</v>
      </c>
      <c r="I32" s="36"/>
      <c r="J32" t="b">
        <f t="shared" si="6"/>
        <v>1</v>
      </c>
    </row>
    <row r="33" spans="1:10" x14ac:dyDescent="0.25">
      <c r="A33" s="36"/>
      <c r="B33" s="26"/>
      <c r="C33" s="26"/>
      <c r="D33" s="26"/>
      <c r="E33" s="26"/>
      <c r="F33" s="26"/>
      <c r="G33" s="36">
        <f t="shared" si="3"/>
        <v>0</v>
      </c>
      <c r="H33" s="38">
        <f t="shared" si="4"/>
        <v>0</v>
      </c>
      <c r="I33" s="36"/>
      <c r="J33" t="b">
        <f>A17=A33</f>
        <v>1</v>
      </c>
    </row>
    <row r="34" spans="1:10" ht="18" customHeight="1" x14ac:dyDescent="0.25">
      <c r="A34" s="148" t="s">
        <v>70</v>
      </c>
    </row>
    <row r="35" spans="1:10" ht="14.45" customHeight="1" x14ac:dyDescent="0.25">
      <c r="A35" s="148"/>
      <c r="B35" s="48">
        <v>1</v>
      </c>
      <c r="C35" s="6">
        <v>2</v>
      </c>
      <c r="D35" s="48">
        <v>3</v>
      </c>
      <c r="E35" s="6">
        <v>4</v>
      </c>
      <c r="F35" s="48">
        <v>5</v>
      </c>
      <c r="G35" s="36" t="s">
        <v>62</v>
      </c>
      <c r="H35" s="36" t="s">
        <v>64</v>
      </c>
    </row>
    <row r="36" spans="1:10" x14ac:dyDescent="0.25">
      <c r="A36" t="s">
        <v>48</v>
      </c>
      <c r="B36" s="26">
        <v>0</v>
      </c>
      <c r="C36" s="26">
        <v>5</v>
      </c>
      <c r="D36" s="26">
        <v>9</v>
      </c>
      <c r="E36" s="26">
        <v>4</v>
      </c>
      <c r="F36" s="26">
        <v>4</v>
      </c>
      <c r="G36" s="36">
        <f t="shared" ref="G36:G49" si="7">SUM(B36:F36)</f>
        <v>22</v>
      </c>
      <c r="H36" s="38">
        <f t="shared" ref="H36:H46" si="8">G36/MAX($G$36:$G$49)</f>
        <v>0.51162790697674421</v>
      </c>
      <c r="I36" s="36"/>
      <c r="J36" t="b">
        <f t="shared" ref="J36:J46" si="9">A20=A36</f>
        <v>1</v>
      </c>
    </row>
    <row r="37" spans="1:10" x14ac:dyDescent="0.25">
      <c r="A37" t="s">
        <v>47</v>
      </c>
      <c r="B37" s="26">
        <v>10</v>
      </c>
      <c r="C37" s="26">
        <v>2</v>
      </c>
      <c r="D37" s="26">
        <v>7</v>
      </c>
      <c r="E37" s="26">
        <v>6</v>
      </c>
      <c r="F37" s="26">
        <v>9</v>
      </c>
      <c r="G37" s="36">
        <f t="shared" si="7"/>
        <v>34</v>
      </c>
      <c r="H37" s="38">
        <f t="shared" si="8"/>
        <v>0.79069767441860461</v>
      </c>
      <c r="I37" s="36"/>
      <c r="J37" t="b">
        <f t="shared" si="9"/>
        <v>1</v>
      </c>
    </row>
    <row r="38" spans="1:10" x14ac:dyDescent="0.25">
      <c r="A38" t="s">
        <v>44</v>
      </c>
      <c r="B38" s="26">
        <v>3</v>
      </c>
      <c r="C38" s="26">
        <v>11</v>
      </c>
      <c r="D38" s="26">
        <v>7</v>
      </c>
      <c r="E38" s="26">
        <v>12</v>
      </c>
      <c r="F38" s="26">
        <v>10</v>
      </c>
      <c r="G38" s="36">
        <f t="shared" si="7"/>
        <v>43</v>
      </c>
      <c r="H38" s="38">
        <f t="shared" si="8"/>
        <v>1</v>
      </c>
      <c r="I38" s="36"/>
      <c r="J38" t="b">
        <f t="shared" si="9"/>
        <v>1</v>
      </c>
    </row>
    <row r="39" spans="1:10" x14ac:dyDescent="0.25">
      <c r="A39" t="s">
        <v>45</v>
      </c>
      <c r="B39" s="26">
        <v>0</v>
      </c>
      <c r="C39" s="26">
        <v>7</v>
      </c>
      <c r="D39" s="26">
        <v>1</v>
      </c>
      <c r="E39" s="26">
        <v>11</v>
      </c>
      <c r="F39" s="26">
        <v>3</v>
      </c>
      <c r="G39" s="36">
        <f t="shared" si="7"/>
        <v>22</v>
      </c>
      <c r="H39" s="38">
        <f t="shared" si="8"/>
        <v>0.51162790697674421</v>
      </c>
      <c r="I39" s="36"/>
      <c r="J39" t="b">
        <f t="shared" si="9"/>
        <v>1</v>
      </c>
    </row>
    <row r="40" spans="1:10" x14ac:dyDescent="0.25">
      <c r="A40" t="s">
        <v>90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36">
        <f t="shared" si="7"/>
        <v>0</v>
      </c>
      <c r="H40" s="38">
        <f t="shared" si="8"/>
        <v>0</v>
      </c>
      <c r="I40" s="36"/>
      <c r="J40" t="b">
        <f t="shared" si="9"/>
        <v>1</v>
      </c>
    </row>
    <row r="41" spans="1:10" x14ac:dyDescent="0.25">
      <c r="A41" t="s">
        <v>46</v>
      </c>
      <c r="B41" s="26">
        <v>0</v>
      </c>
      <c r="C41" s="26">
        <v>5</v>
      </c>
      <c r="D41" s="26">
        <v>1</v>
      </c>
      <c r="E41" s="26">
        <v>0</v>
      </c>
      <c r="F41" s="26">
        <v>5</v>
      </c>
      <c r="G41" s="36">
        <f t="shared" si="7"/>
        <v>11</v>
      </c>
      <c r="H41" s="38">
        <f t="shared" si="8"/>
        <v>0.2558139534883721</v>
      </c>
      <c r="I41" s="36"/>
      <c r="J41" t="b">
        <f t="shared" si="9"/>
        <v>1</v>
      </c>
    </row>
    <row r="42" spans="1:10" x14ac:dyDescent="0.25">
      <c r="A42" t="s">
        <v>35</v>
      </c>
      <c r="B42" s="26">
        <v>0</v>
      </c>
      <c r="C42" s="26">
        <v>0</v>
      </c>
      <c r="D42" s="26">
        <v>9</v>
      </c>
      <c r="E42" s="26">
        <v>7</v>
      </c>
      <c r="F42" s="26">
        <v>0</v>
      </c>
      <c r="G42" s="36">
        <f t="shared" si="7"/>
        <v>16</v>
      </c>
      <c r="H42" s="38">
        <f t="shared" si="8"/>
        <v>0.37209302325581395</v>
      </c>
      <c r="I42" s="36"/>
      <c r="J42" t="b">
        <f t="shared" si="9"/>
        <v>1</v>
      </c>
    </row>
    <row r="43" spans="1:10" x14ac:dyDescent="0.25">
      <c r="A43" t="s">
        <v>43</v>
      </c>
      <c r="B43" s="26">
        <v>0</v>
      </c>
      <c r="C43" s="26">
        <v>3</v>
      </c>
      <c r="D43" s="26">
        <v>4</v>
      </c>
      <c r="E43" s="26">
        <v>0</v>
      </c>
      <c r="F43" s="26">
        <v>0</v>
      </c>
      <c r="G43" s="36">
        <f t="shared" si="7"/>
        <v>7</v>
      </c>
      <c r="H43" s="38">
        <f t="shared" si="8"/>
        <v>0.16279069767441862</v>
      </c>
      <c r="I43" s="36"/>
      <c r="J43" t="b">
        <f t="shared" si="9"/>
        <v>1</v>
      </c>
    </row>
    <row r="44" spans="1:10" x14ac:dyDescent="0.25">
      <c r="A44" t="s">
        <v>91</v>
      </c>
      <c r="B44" s="26">
        <v>8</v>
      </c>
      <c r="C44" s="26">
        <v>9</v>
      </c>
      <c r="D44" s="26">
        <v>7</v>
      </c>
      <c r="E44" s="26">
        <v>6</v>
      </c>
      <c r="F44" s="26">
        <v>8</v>
      </c>
      <c r="G44" s="36">
        <f t="shared" si="7"/>
        <v>38</v>
      </c>
      <c r="H44" s="38">
        <f t="shared" si="8"/>
        <v>0.88372093023255816</v>
      </c>
      <c r="I44" s="36"/>
      <c r="J44" t="b">
        <f t="shared" si="9"/>
        <v>1</v>
      </c>
    </row>
    <row r="45" spans="1:10" x14ac:dyDescent="0.25">
      <c r="A45" t="s">
        <v>92</v>
      </c>
      <c r="B45" s="26">
        <v>0</v>
      </c>
      <c r="C45" s="26">
        <v>0</v>
      </c>
      <c r="D45" s="26">
        <v>3</v>
      </c>
      <c r="E45" s="26">
        <v>9</v>
      </c>
      <c r="F45" s="26">
        <v>5</v>
      </c>
      <c r="G45" s="36">
        <f t="shared" si="7"/>
        <v>17</v>
      </c>
      <c r="H45" s="38">
        <f t="shared" si="8"/>
        <v>0.39534883720930231</v>
      </c>
      <c r="I45" s="36"/>
      <c r="J45" t="b">
        <f t="shared" si="9"/>
        <v>1</v>
      </c>
    </row>
    <row r="46" spans="1:10" x14ac:dyDescent="0.25">
      <c r="A46" t="s">
        <v>34</v>
      </c>
      <c r="B46" s="26">
        <v>0</v>
      </c>
      <c r="C46" s="26">
        <v>0</v>
      </c>
      <c r="D46" s="26">
        <v>0</v>
      </c>
      <c r="E46" s="26">
        <v>0</v>
      </c>
      <c r="F46" s="26">
        <v>5</v>
      </c>
      <c r="G46" s="36">
        <f t="shared" si="7"/>
        <v>5</v>
      </c>
      <c r="H46" s="38">
        <f t="shared" si="8"/>
        <v>0.11627906976744186</v>
      </c>
      <c r="I46" s="36"/>
      <c r="J46" t="b">
        <f t="shared" si="9"/>
        <v>1</v>
      </c>
    </row>
    <row r="47" spans="1:10" x14ac:dyDescent="0.25">
      <c r="A47" t="s">
        <v>42</v>
      </c>
      <c r="B47" s="26">
        <v>3</v>
      </c>
      <c r="C47" s="26">
        <v>6</v>
      </c>
      <c r="D47" s="26">
        <v>9</v>
      </c>
      <c r="E47" s="26">
        <v>3</v>
      </c>
      <c r="F47" s="26">
        <v>10</v>
      </c>
      <c r="G47" s="36">
        <f t="shared" si="7"/>
        <v>31</v>
      </c>
      <c r="H47" s="38">
        <f t="shared" ref="H47:H49" si="10">G47/MAX($G$36:$G$49)</f>
        <v>0.72093023255813948</v>
      </c>
      <c r="I47" s="36"/>
    </row>
    <row r="48" spans="1:10" x14ac:dyDescent="0.25">
      <c r="B48" s="26"/>
      <c r="C48" s="26"/>
      <c r="D48" s="26"/>
      <c r="E48" s="26"/>
      <c r="F48" s="26"/>
      <c r="G48" s="36">
        <f t="shared" si="7"/>
        <v>0</v>
      </c>
      <c r="H48" s="38">
        <f t="shared" si="10"/>
        <v>0</v>
      </c>
      <c r="I48" s="36"/>
    </row>
    <row r="49" spans="1:11" x14ac:dyDescent="0.25">
      <c r="A49" s="36"/>
      <c r="B49" s="26"/>
      <c r="C49" s="26"/>
      <c r="D49" s="26"/>
      <c r="E49" s="26"/>
      <c r="F49" s="26"/>
      <c r="G49" s="36">
        <f t="shared" si="7"/>
        <v>0</v>
      </c>
      <c r="H49" s="38">
        <f t="shared" si="10"/>
        <v>0</v>
      </c>
      <c r="I49" s="36"/>
    </row>
    <row r="50" spans="1:11" ht="14.45" customHeight="1" x14ac:dyDescent="0.25">
      <c r="A50" s="149" t="s">
        <v>126</v>
      </c>
    </row>
    <row r="51" spans="1:11" ht="14.45" customHeight="1" x14ac:dyDescent="0.25">
      <c r="A51" s="150"/>
      <c r="B51" s="48">
        <v>1</v>
      </c>
      <c r="C51" s="6">
        <v>2</v>
      </c>
      <c r="D51" s="48">
        <v>3</v>
      </c>
      <c r="E51" s="6">
        <v>4</v>
      </c>
      <c r="F51" s="48">
        <v>5</v>
      </c>
      <c r="G51" s="36" t="s">
        <v>62</v>
      </c>
      <c r="H51" s="36" t="s">
        <v>64</v>
      </c>
    </row>
    <row r="52" spans="1:11" x14ac:dyDescent="0.25">
      <c r="A52" t="s">
        <v>48</v>
      </c>
      <c r="B52" s="26">
        <f>B4+B20+B36</f>
        <v>14</v>
      </c>
      <c r="C52" s="26">
        <f>C4+C20+C36</f>
        <v>12</v>
      </c>
      <c r="D52" s="26">
        <f>D4+D20+D36</f>
        <v>14</v>
      </c>
      <c r="E52" s="26">
        <f>E4+E20+E36</f>
        <v>21</v>
      </c>
      <c r="F52" s="26">
        <f>F4+F20+F36</f>
        <v>18</v>
      </c>
      <c r="G52" s="36">
        <f t="shared" ref="G52:G65" si="11">SUM(B52:F52)</f>
        <v>79</v>
      </c>
      <c r="H52" s="38">
        <f t="shared" ref="H52:H65" si="12">G52/MAX($G$52:$G$65)</f>
        <v>0.64754098360655743</v>
      </c>
      <c r="I52" s="45"/>
    </row>
    <row r="53" spans="1:11" x14ac:dyDescent="0.25">
      <c r="A53" t="s">
        <v>47</v>
      </c>
      <c r="B53" s="26">
        <f t="shared" ref="B53:F53" si="13">B5+B21+B37</f>
        <v>24</v>
      </c>
      <c r="C53" s="26">
        <f t="shared" si="13"/>
        <v>22</v>
      </c>
      <c r="D53" s="26">
        <f t="shared" si="13"/>
        <v>35</v>
      </c>
      <c r="E53" s="26">
        <f t="shared" si="13"/>
        <v>16</v>
      </c>
      <c r="F53" s="26">
        <f t="shared" si="13"/>
        <v>25</v>
      </c>
      <c r="G53" s="36">
        <f t="shared" si="11"/>
        <v>122</v>
      </c>
      <c r="H53" s="38">
        <f t="shared" si="12"/>
        <v>1</v>
      </c>
      <c r="I53" s="45" t="s">
        <v>127</v>
      </c>
    </row>
    <row r="54" spans="1:11" x14ac:dyDescent="0.25">
      <c r="A54" t="s">
        <v>44</v>
      </c>
      <c r="B54" s="26">
        <f t="shared" ref="B54:F54" si="14">B6+B22+B38</f>
        <v>11</v>
      </c>
      <c r="C54" s="26">
        <f t="shared" si="14"/>
        <v>15</v>
      </c>
      <c r="D54" s="26">
        <f t="shared" si="14"/>
        <v>14</v>
      </c>
      <c r="E54" s="26">
        <f t="shared" si="14"/>
        <v>25</v>
      </c>
      <c r="F54" s="26">
        <f t="shared" si="14"/>
        <v>18</v>
      </c>
      <c r="G54" s="36">
        <f t="shared" si="11"/>
        <v>83</v>
      </c>
      <c r="H54" s="120">
        <f t="shared" si="12"/>
        <v>0.68032786885245899</v>
      </c>
      <c r="I54" s="46">
        <v>3</v>
      </c>
    </row>
    <row r="55" spans="1:11" x14ac:dyDescent="0.25">
      <c r="A55" t="s">
        <v>45</v>
      </c>
      <c r="B55" s="26">
        <f t="shared" ref="B55:F55" si="15">B7+B23+B39</f>
        <v>13</v>
      </c>
      <c r="C55" s="26">
        <f t="shared" si="15"/>
        <v>22</v>
      </c>
      <c r="D55" s="26">
        <f t="shared" si="15"/>
        <v>1</v>
      </c>
      <c r="E55" s="26">
        <f t="shared" si="15"/>
        <v>24</v>
      </c>
      <c r="F55" s="26">
        <f t="shared" si="15"/>
        <v>11</v>
      </c>
      <c r="G55" s="36">
        <f t="shared" si="11"/>
        <v>71</v>
      </c>
      <c r="H55" s="38">
        <f t="shared" si="12"/>
        <v>0.58196721311475408</v>
      </c>
      <c r="I55" s="45"/>
    </row>
    <row r="56" spans="1:11" x14ac:dyDescent="0.25">
      <c r="A56" t="s">
        <v>90</v>
      </c>
      <c r="B56" s="26">
        <f t="shared" ref="B56:F56" si="16">B8+B24+B40</f>
        <v>16</v>
      </c>
      <c r="C56" s="26">
        <f t="shared" si="16"/>
        <v>4</v>
      </c>
      <c r="D56" s="26">
        <f t="shared" si="16"/>
        <v>11</v>
      </c>
      <c r="E56" s="26">
        <f t="shared" si="16"/>
        <v>9</v>
      </c>
      <c r="F56" s="26">
        <f t="shared" si="16"/>
        <v>7</v>
      </c>
      <c r="G56" s="36">
        <f t="shared" si="11"/>
        <v>47</v>
      </c>
      <c r="H56" s="38">
        <f t="shared" si="12"/>
        <v>0.38524590163934425</v>
      </c>
      <c r="I56" s="45"/>
    </row>
    <row r="57" spans="1:11" x14ac:dyDescent="0.25">
      <c r="A57" t="s">
        <v>46</v>
      </c>
      <c r="B57" s="26">
        <f t="shared" ref="B57:F57" si="17">B9+B25+B41</f>
        <v>13</v>
      </c>
      <c r="C57" s="26">
        <f t="shared" si="17"/>
        <v>17</v>
      </c>
      <c r="D57" s="26">
        <f t="shared" si="17"/>
        <v>12</v>
      </c>
      <c r="E57" s="26">
        <f t="shared" si="17"/>
        <v>11</v>
      </c>
      <c r="F57" s="26">
        <f t="shared" si="17"/>
        <v>6</v>
      </c>
      <c r="G57" s="36">
        <f t="shared" si="11"/>
        <v>59</v>
      </c>
      <c r="H57" s="38">
        <f t="shared" si="12"/>
        <v>0.48360655737704916</v>
      </c>
      <c r="I57" s="45"/>
    </row>
    <row r="58" spans="1:11" x14ac:dyDescent="0.25">
      <c r="A58" t="s">
        <v>35</v>
      </c>
      <c r="B58" s="26">
        <f t="shared" ref="B58:F58" si="18">B10+B26+B42</f>
        <v>7</v>
      </c>
      <c r="C58" s="26">
        <f t="shared" si="18"/>
        <v>6</v>
      </c>
      <c r="D58" s="26">
        <f t="shared" si="18"/>
        <v>17</v>
      </c>
      <c r="E58" s="26">
        <f t="shared" si="18"/>
        <v>10</v>
      </c>
      <c r="F58" s="26">
        <f t="shared" si="18"/>
        <v>9</v>
      </c>
      <c r="G58" s="36">
        <f t="shared" si="11"/>
        <v>49</v>
      </c>
      <c r="H58" s="38">
        <f t="shared" si="12"/>
        <v>0.40163934426229508</v>
      </c>
      <c r="I58" s="45"/>
    </row>
    <row r="59" spans="1:11" x14ac:dyDescent="0.25">
      <c r="A59" t="s">
        <v>43</v>
      </c>
      <c r="B59" s="26">
        <f t="shared" ref="B59:F59" si="19">B11+B27+B43</f>
        <v>4</v>
      </c>
      <c r="C59" s="26">
        <f t="shared" si="19"/>
        <v>11</v>
      </c>
      <c r="D59" s="26">
        <f t="shared" si="19"/>
        <v>7</v>
      </c>
      <c r="E59" s="26">
        <f t="shared" si="19"/>
        <v>9</v>
      </c>
      <c r="F59" s="26">
        <f t="shared" si="19"/>
        <v>8</v>
      </c>
      <c r="G59" s="36">
        <f t="shared" si="11"/>
        <v>39</v>
      </c>
      <c r="H59" s="38">
        <f t="shared" si="12"/>
        <v>0.31967213114754101</v>
      </c>
      <c r="I59" s="45"/>
    </row>
    <row r="60" spans="1:11" x14ac:dyDescent="0.25">
      <c r="A60" t="s">
        <v>91</v>
      </c>
      <c r="B60" s="26">
        <f t="shared" ref="B60:F60" si="20">B12+B28+B44</f>
        <v>17</v>
      </c>
      <c r="C60" s="26">
        <f t="shared" si="20"/>
        <v>11</v>
      </c>
      <c r="D60" s="26">
        <f t="shared" si="20"/>
        <v>17</v>
      </c>
      <c r="E60" s="26">
        <f t="shared" si="20"/>
        <v>8</v>
      </c>
      <c r="F60" s="26">
        <f t="shared" si="20"/>
        <v>18</v>
      </c>
      <c r="G60" s="36">
        <f t="shared" si="11"/>
        <v>71</v>
      </c>
      <c r="H60" s="38">
        <f t="shared" si="12"/>
        <v>0.58196721311475408</v>
      </c>
      <c r="I60" s="45"/>
    </row>
    <row r="61" spans="1:11" x14ac:dyDescent="0.25">
      <c r="A61" t="s">
        <v>92</v>
      </c>
      <c r="B61" s="26">
        <f t="shared" ref="B61:F61" si="21">B13+B29+B45</f>
        <v>21</v>
      </c>
      <c r="C61" s="26">
        <f t="shared" si="21"/>
        <v>12</v>
      </c>
      <c r="D61" s="26">
        <f t="shared" si="21"/>
        <v>24</v>
      </c>
      <c r="E61" s="26">
        <f t="shared" si="21"/>
        <v>22</v>
      </c>
      <c r="F61" s="26">
        <f t="shared" si="21"/>
        <v>21</v>
      </c>
      <c r="G61" s="36">
        <f t="shared" si="11"/>
        <v>100</v>
      </c>
      <c r="H61" s="118">
        <f t="shared" si="12"/>
        <v>0.81967213114754101</v>
      </c>
      <c r="I61" s="47">
        <v>1</v>
      </c>
      <c r="K61" t="s">
        <v>34</v>
      </c>
    </row>
    <row r="62" spans="1:11" x14ac:dyDescent="0.25">
      <c r="A62" t="s">
        <v>34</v>
      </c>
      <c r="B62" s="26">
        <f t="shared" ref="B62:F62" si="22">B14+B30+B46</f>
        <v>8</v>
      </c>
      <c r="C62" s="26">
        <f t="shared" si="22"/>
        <v>4</v>
      </c>
      <c r="D62" s="26">
        <f t="shared" si="22"/>
        <v>9</v>
      </c>
      <c r="E62" s="26">
        <f t="shared" si="22"/>
        <v>2</v>
      </c>
      <c r="F62" s="26">
        <f t="shared" si="22"/>
        <v>8</v>
      </c>
      <c r="G62" s="36">
        <f t="shared" si="11"/>
        <v>31</v>
      </c>
      <c r="H62" s="38">
        <f t="shared" si="12"/>
        <v>0.25409836065573771</v>
      </c>
      <c r="I62" s="36"/>
    </row>
    <row r="63" spans="1:11" x14ac:dyDescent="0.25">
      <c r="A63" t="s">
        <v>42</v>
      </c>
      <c r="B63" s="26">
        <f t="shared" ref="B63:F63" si="23">B15+B31+B47</f>
        <v>22</v>
      </c>
      <c r="C63" s="26">
        <f t="shared" si="23"/>
        <v>15</v>
      </c>
      <c r="D63" s="26">
        <f t="shared" si="23"/>
        <v>13</v>
      </c>
      <c r="E63" s="26">
        <f t="shared" si="23"/>
        <v>12</v>
      </c>
      <c r="F63" s="26">
        <f t="shared" si="23"/>
        <v>27</v>
      </c>
      <c r="G63" s="36">
        <f t="shared" si="11"/>
        <v>89</v>
      </c>
      <c r="H63" s="119">
        <f t="shared" si="12"/>
        <v>0.72950819672131151</v>
      </c>
      <c r="I63" s="36">
        <v>2</v>
      </c>
    </row>
    <row r="64" spans="1:11" x14ac:dyDescent="0.25">
      <c r="B64" s="26">
        <f t="shared" ref="B64:F64" si="24">B16+B32+B48</f>
        <v>0</v>
      </c>
      <c r="C64" s="26">
        <f t="shared" si="24"/>
        <v>0</v>
      </c>
      <c r="D64" s="26">
        <f t="shared" si="24"/>
        <v>0</v>
      </c>
      <c r="E64" s="26">
        <f t="shared" si="24"/>
        <v>0</v>
      </c>
      <c r="F64" s="26">
        <f t="shared" si="24"/>
        <v>0</v>
      </c>
      <c r="G64" s="36">
        <f t="shared" si="11"/>
        <v>0</v>
      </c>
      <c r="H64" s="38">
        <f t="shared" si="12"/>
        <v>0</v>
      </c>
      <c r="I64" s="36"/>
    </row>
    <row r="65" spans="1:9" x14ac:dyDescent="0.25">
      <c r="A65" s="36"/>
      <c r="B65" s="26"/>
      <c r="C65" s="26"/>
      <c r="D65" s="26"/>
      <c r="E65" s="26"/>
      <c r="F65" s="26"/>
      <c r="G65" s="36">
        <f t="shared" si="11"/>
        <v>0</v>
      </c>
      <c r="H65" s="38">
        <f t="shared" si="12"/>
        <v>0</v>
      </c>
      <c r="I65" s="36"/>
    </row>
  </sheetData>
  <mergeCells count="4">
    <mergeCell ref="A2:A3"/>
    <mergeCell ref="A18:A19"/>
    <mergeCell ref="A34:A35"/>
    <mergeCell ref="A50:A51"/>
  </mergeCells>
  <pageMargins left="0.25" right="0.25" top="0.75" bottom="0.75" header="0.3" footer="0.3"/>
  <pageSetup paperSize="9" scale="72" orientation="portrait" r:id="rId1"/>
  <rowBreaks count="2" manualBreakCount="2">
    <brk id="27" max="16383" man="1"/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view="pageBreakPreview" topLeftCell="A55" zoomScale="120" zoomScaleNormal="80" zoomScaleSheetLayoutView="120" workbookViewId="0">
      <selection activeCell="K48" sqref="K48"/>
    </sheetView>
  </sheetViews>
  <sheetFormatPr defaultRowHeight="15" x14ac:dyDescent="0.25"/>
  <cols>
    <col min="1" max="1" width="23.7109375" customWidth="1"/>
    <col min="2" max="6" width="4.7109375" customWidth="1"/>
    <col min="8" max="8" width="16.28515625" customWidth="1"/>
    <col min="9" max="9" width="2" bestFit="1" customWidth="1"/>
    <col min="11" max="11" width="19.7109375" customWidth="1"/>
  </cols>
  <sheetData>
    <row r="1" spans="1:10" ht="18.75" x14ac:dyDescent="0.3">
      <c r="A1" s="5" t="s">
        <v>1</v>
      </c>
    </row>
    <row r="2" spans="1:10" ht="15" customHeight="1" x14ac:dyDescent="0.25">
      <c r="A2" s="51" t="s">
        <v>71</v>
      </c>
    </row>
    <row r="3" spans="1:10" ht="15" customHeight="1" thickBot="1" x14ac:dyDescent="0.3">
      <c r="A3" s="104"/>
      <c r="B3" s="48">
        <v>1</v>
      </c>
      <c r="C3" s="6">
        <v>2</v>
      </c>
      <c r="D3" s="48">
        <v>3</v>
      </c>
      <c r="E3" s="6">
        <v>4</v>
      </c>
      <c r="F3" s="48">
        <v>5</v>
      </c>
      <c r="G3" s="36" t="s">
        <v>62</v>
      </c>
      <c r="H3" s="49" t="s">
        <v>64</v>
      </c>
      <c r="I3" s="36"/>
      <c r="J3" s="36"/>
    </row>
    <row r="4" spans="1:10" x14ac:dyDescent="0.25">
      <c r="A4" s="60" t="s">
        <v>104</v>
      </c>
      <c r="B4" s="27">
        <v>0</v>
      </c>
      <c r="C4" s="26">
        <v>5</v>
      </c>
      <c r="D4" s="26">
        <v>1</v>
      </c>
      <c r="E4" s="26">
        <v>0</v>
      </c>
      <c r="F4" s="26">
        <v>0</v>
      </c>
      <c r="G4" s="36">
        <f t="shared" ref="G4:G18" si="0">SUM(B4:F4)</f>
        <v>6</v>
      </c>
      <c r="H4" s="52">
        <f>G4/MAX($G$4:$G$9)</f>
        <v>0.10526315789473684</v>
      </c>
      <c r="I4" s="36"/>
      <c r="J4" s="36"/>
    </row>
    <row r="5" spans="1:10" x14ac:dyDescent="0.25">
      <c r="A5" s="57" t="s">
        <v>103</v>
      </c>
      <c r="B5" s="27">
        <v>10</v>
      </c>
      <c r="C5" s="26">
        <v>12</v>
      </c>
      <c r="D5" s="26">
        <v>10</v>
      </c>
      <c r="E5" s="26">
        <v>12</v>
      </c>
      <c r="F5" s="26">
        <v>10</v>
      </c>
      <c r="G5" s="36">
        <f t="shared" si="0"/>
        <v>54</v>
      </c>
      <c r="H5" s="52">
        <f t="shared" ref="H5:H9" si="1">G5/MAX($G$4:$G$9)</f>
        <v>0.94736842105263153</v>
      </c>
      <c r="I5" s="36"/>
      <c r="J5" s="36"/>
    </row>
    <row r="6" spans="1:10" x14ac:dyDescent="0.25">
      <c r="A6" s="57" t="s">
        <v>33</v>
      </c>
      <c r="B6" s="27">
        <v>9</v>
      </c>
      <c r="C6" s="26">
        <v>6</v>
      </c>
      <c r="D6" s="26">
        <v>6</v>
      </c>
      <c r="E6" s="26">
        <v>5</v>
      </c>
      <c r="F6" s="26">
        <v>10</v>
      </c>
      <c r="G6" s="36">
        <f t="shared" si="0"/>
        <v>36</v>
      </c>
      <c r="H6" s="52">
        <f t="shared" si="1"/>
        <v>0.63157894736842102</v>
      </c>
      <c r="I6" s="36"/>
      <c r="J6" s="36"/>
    </row>
    <row r="7" spans="1:10" x14ac:dyDescent="0.25">
      <c r="A7" s="57" t="s">
        <v>105</v>
      </c>
      <c r="B7" s="27">
        <v>13</v>
      </c>
      <c r="C7" s="26">
        <v>13</v>
      </c>
      <c r="D7" s="26">
        <v>11</v>
      </c>
      <c r="E7" s="26">
        <v>11</v>
      </c>
      <c r="F7" s="26">
        <v>9</v>
      </c>
      <c r="G7" s="36">
        <f t="shared" si="0"/>
        <v>57</v>
      </c>
      <c r="H7" s="52">
        <f t="shared" si="1"/>
        <v>1</v>
      </c>
      <c r="I7" s="36"/>
      <c r="J7" s="36"/>
    </row>
    <row r="8" spans="1:10" x14ac:dyDescent="0.25">
      <c r="A8" s="57" t="s">
        <v>95</v>
      </c>
      <c r="B8" s="27">
        <v>7</v>
      </c>
      <c r="C8" s="26">
        <v>8</v>
      </c>
      <c r="D8" s="26">
        <v>11</v>
      </c>
      <c r="E8" s="26">
        <v>7</v>
      </c>
      <c r="F8" s="26">
        <v>11</v>
      </c>
      <c r="G8" s="36">
        <f t="shared" si="0"/>
        <v>44</v>
      </c>
      <c r="H8" s="52">
        <f t="shared" si="1"/>
        <v>0.77192982456140347</v>
      </c>
      <c r="I8" s="36"/>
      <c r="J8" s="36"/>
    </row>
    <row r="9" spans="1:10" ht="15.75" thickBot="1" x14ac:dyDescent="0.3">
      <c r="A9" s="59" t="s">
        <v>106</v>
      </c>
      <c r="B9" s="27">
        <v>3</v>
      </c>
      <c r="C9" s="26">
        <v>0</v>
      </c>
      <c r="D9" s="26">
        <v>0</v>
      </c>
      <c r="E9" s="26">
        <v>0</v>
      </c>
      <c r="F9" s="26">
        <v>0</v>
      </c>
      <c r="G9" s="36">
        <f t="shared" si="0"/>
        <v>3</v>
      </c>
      <c r="H9" s="52">
        <f t="shared" si="1"/>
        <v>5.2631578947368418E-2</v>
      </c>
      <c r="I9" s="36"/>
      <c r="J9" s="36"/>
    </row>
    <row r="10" spans="1:10" ht="15.75" thickBot="1" x14ac:dyDescent="0.3">
      <c r="A10" s="105"/>
      <c r="B10" s="26"/>
      <c r="C10" s="26"/>
      <c r="D10" s="26"/>
      <c r="E10" s="26"/>
      <c r="F10" s="26"/>
      <c r="G10" s="36">
        <f t="shared" si="0"/>
        <v>0</v>
      </c>
      <c r="H10" s="52">
        <f>G10/MAX($G$4:$G$18)</f>
        <v>0</v>
      </c>
      <c r="I10" s="36"/>
      <c r="J10" s="36"/>
    </row>
    <row r="11" spans="1:10" x14ac:dyDescent="0.25">
      <c r="A11" s="101" t="s">
        <v>107</v>
      </c>
      <c r="B11" s="27">
        <v>5</v>
      </c>
      <c r="C11" s="26">
        <v>3</v>
      </c>
      <c r="D11" s="26">
        <v>2</v>
      </c>
      <c r="E11" s="26">
        <v>7</v>
      </c>
      <c r="F11" s="26">
        <v>4</v>
      </c>
      <c r="G11" s="36">
        <f t="shared" si="0"/>
        <v>21</v>
      </c>
      <c r="H11" s="52">
        <f>G11/MAX($G$11:$G$17)</f>
        <v>0.47727272727272729</v>
      </c>
      <c r="I11" s="36"/>
      <c r="J11" s="36"/>
    </row>
    <row r="12" spans="1:10" x14ac:dyDescent="0.25">
      <c r="A12" s="102" t="s">
        <v>108</v>
      </c>
      <c r="B12" s="27">
        <v>8</v>
      </c>
      <c r="C12" s="26">
        <v>3</v>
      </c>
      <c r="D12" s="26">
        <v>2</v>
      </c>
      <c r="E12" s="26">
        <v>0</v>
      </c>
      <c r="F12" s="26">
        <v>3</v>
      </c>
      <c r="G12" s="36">
        <f t="shared" si="0"/>
        <v>16</v>
      </c>
      <c r="H12" s="52">
        <f t="shared" ref="H12:H17" si="2">G12/MAX($G$11:$G$17)</f>
        <v>0.36363636363636365</v>
      </c>
      <c r="I12" s="36"/>
      <c r="J12" s="36"/>
    </row>
    <row r="13" spans="1:10" x14ac:dyDescent="0.25">
      <c r="A13" s="102" t="s">
        <v>36</v>
      </c>
      <c r="B13" s="27">
        <v>12</v>
      </c>
      <c r="C13" s="26">
        <v>10</v>
      </c>
      <c r="D13" s="26">
        <v>8</v>
      </c>
      <c r="E13" s="26">
        <v>5</v>
      </c>
      <c r="F13" s="26">
        <v>9</v>
      </c>
      <c r="G13" s="36">
        <f t="shared" si="0"/>
        <v>44</v>
      </c>
      <c r="H13" s="52">
        <f t="shared" si="2"/>
        <v>1</v>
      </c>
      <c r="I13" s="36"/>
      <c r="J13" s="36"/>
    </row>
    <row r="14" spans="1:10" x14ac:dyDescent="0.25">
      <c r="A14" s="102" t="s">
        <v>109</v>
      </c>
      <c r="B14" s="27">
        <v>4</v>
      </c>
      <c r="C14" s="26">
        <v>8</v>
      </c>
      <c r="D14" s="26">
        <v>3</v>
      </c>
      <c r="E14" s="26">
        <v>1</v>
      </c>
      <c r="F14" s="26">
        <v>3</v>
      </c>
      <c r="G14" s="36">
        <f t="shared" si="0"/>
        <v>19</v>
      </c>
      <c r="H14" s="52">
        <f t="shared" si="2"/>
        <v>0.43181818181818182</v>
      </c>
      <c r="I14" s="36"/>
      <c r="J14" s="36"/>
    </row>
    <row r="15" spans="1:10" x14ac:dyDescent="0.25">
      <c r="A15" s="102" t="s">
        <v>110</v>
      </c>
      <c r="B15" s="27">
        <v>4</v>
      </c>
      <c r="C15" s="26">
        <v>9</v>
      </c>
      <c r="D15" s="26">
        <v>5</v>
      </c>
      <c r="E15" s="26">
        <v>4</v>
      </c>
      <c r="F15" s="26">
        <v>9</v>
      </c>
      <c r="G15" s="36">
        <f t="shared" si="0"/>
        <v>31</v>
      </c>
      <c r="H15" s="52">
        <f t="shared" si="2"/>
        <v>0.70454545454545459</v>
      </c>
      <c r="I15" s="36"/>
      <c r="J15" s="36"/>
    </row>
    <row r="16" spans="1:10" x14ac:dyDescent="0.25">
      <c r="A16" s="102" t="s">
        <v>111</v>
      </c>
      <c r="B16" s="27">
        <v>5</v>
      </c>
      <c r="C16" s="26">
        <v>7</v>
      </c>
      <c r="D16" s="26">
        <v>8</v>
      </c>
      <c r="E16" s="26">
        <v>5</v>
      </c>
      <c r="F16" s="26">
        <v>8</v>
      </c>
      <c r="G16" s="36">
        <f t="shared" si="0"/>
        <v>33</v>
      </c>
      <c r="H16" s="52">
        <f t="shared" si="2"/>
        <v>0.75</v>
      </c>
      <c r="I16" s="36"/>
      <c r="J16" s="36"/>
    </row>
    <row r="17" spans="1:10" ht="15.75" thickBot="1" x14ac:dyDescent="0.3">
      <c r="A17" s="103" t="s">
        <v>112</v>
      </c>
      <c r="B17" s="27">
        <v>7</v>
      </c>
      <c r="C17" s="26">
        <v>3</v>
      </c>
      <c r="D17" s="26">
        <v>5</v>
      </c>
      <c r="E17" s="26">
        <v>2</v>
      </c>
      <c r="F17" s="26">
        <v>7</v>
      </c>
      <c r="G17" s="36">
        <f t="shared" si="0"/>
        <v>24</v>
      </c>
      <c r="H17" s="52">
        <f t="shared" si="2"/>
        <v>0.54545454545454541</v>
      </c>
      <c r="I17" s="36"/>
      <c r="J17" s="36"/>
    </row>
    <row r="18" spans="1:10" x14ac:dyDescent="0.25">
      <c r="A18" s="100"/>
      <c r="B18" s="50"/>
      <c r="C18" s="50"/>
      <c r="D18" s="50"/>
      <c r="E18" s="50"/>
      <c r="F18" s="50"/>
      <c r="G18" s="36">
        <f t="shared" si="0"/>
        <v>0</v>
      </c>
      <c r="H18" s="52">
        <f>G18/MAX($G$4:$G$18)</f>
        <v>0</v>
      </c>
      <c r="I18" s="36"/>
      <c r="J18" s="36"/>
    </row>
    <row r="19" spans="1:10" ht="15" customHeight="1" x14ac:dyDescent="0.25">
      <c r="I19" s="36"/>
      <c r="J19" s="36"/>
    </row>
    <row r="20" spans="1:10" ht="15" customHeight="1" x14ac:dyDescent="0.25">
      <c r="A20" s="51" t="s">
        <v>72</v>
      </c>
      <c r="I20" s="36"/>
      <c r="J20" s="36"/>
    </row>
    <row r="21" spans="1:10" ht="19.5" thickBot="1" x14ac:dyDescent="0.3">
      <c r="A21" s="51"/>
      <c r="B21" s="48">
        <v>1</v>
      </c>
      <c r="C21" s="6">
        <v>2</v>
      </c>
      <c r="D21" s="48">
        <v>3</v>
      </c>
      <c r="E21" s="6">
        <v>4</v>
      </c>
      <c r="F21" s="48">
        <v>5</v>
      </c>
      <c r="G21" s="36" t="s">
        <v>62</v>
      </c>
      <c r="H21" s="49" t="s">
        <v>64</v>
      </c>
      <c r="I21" s="36"/>
      <c r="J21" s="36"/>
    </row>
    <row r="22" spans="1:10" x14ac:dyDescent="0.25">
      <c r="A22" s="60" t="s">
        <v>104</v>
      </c>
      <c r="B22" s="26">
        <v>1</v>
      </c>
      <c r="C22" s="26">
        <v>0</v>
      </c>
      <c r="D22" s="26">
        <v>2</v>
      </c>
      <c r="E22" s="26">
        <v>0</v>
      </c>
      <c r="F22" s="26">
        <v>1</v>
      </c>
      <c r="G22" s="36">
        <f t="shared" ref="G22:G35" si="3">SUM(B22:F22)</f>
        <v>4</v>
      </c>
      <c r="H22" s="52">
        <f>G22/MAX($G$22:$G$27)</f>
        <v>0.11428571428571428</v>
      </c>
      <c r="I22" s="36"/>
      <c r="J22" s="36" t="b">
        <f>A4=A22</f>
        <v>1</v>
      </c>
    </row>
    <row r="23" spans="1:10" x14ac:dyDescent="0.25">
      <c r="A23" s="57" t="s">
        <v>103</v>
      </c>
      <c r="B23" s="26">
        <v>5</v>
      </c>
      <c r="C23" s="26">
        <v>14</v>
      </c>
      <c r="D23" s="26">
        <v>4</v>
      </c>
      <c r="E23" s="26">
        <v>7</v>
      </c>
      <c r="F23" s="26">
        <v>5</v>
      </c>
      <c r="G23" s="36">
        <f t="shared" si="3"/>
        <v>35</v>
      </c>
      <c r="H23" s="52">
        <f t="shared" ref="H23:H27" si="4">G23/MAX($G$22:$G$27)</f>
        <v>1</v>
      </c>
      <c r="I23" s="36"/>
      <c r="J23" s="36" t="b">
        <f>A5=A23</f>
        <v>1</v>
      </c>
    </row>
    <row r="24" spans="1:10" x14ac:dyDescent="0.25">
      <c r="A24" s="57" t="s">
        <v>33</v>
      </c>
      <c r="B24" s="26">
        <v>0</v>
      </c>
      <c r="C24" s="26">
        <v>0</v>
      </c>
      <c r="D24" s="26">
        <v>3</v>
      </c>
      <c r="E24" s="26">
        <v>0</v>
      </c>
      <c r="F24" s="26">
        <v>2</v>
      </c>
      <c r="G24" s="36">
        <f t="shared" si="3"/>
        <v>5</v>
      </c>
      <c r="H24" s="52">
        <f t="shared" si="4"/>
        <v>0.14285714285714285</v>
      </c>
      <c r="I24" s="36"/>
      <c r="J24" s="36" t="b">
        <f>A6=A24</f>
        <v>1</v>
      </c>
    </row>
    <row r="25" spans="1:10" x14ac:dyDescent="0.25">
      <c r="A25" s="57" t="s">
        <v>105</v>
      </c>
      <c r="B25" s="26">
        <v>4</v>
      </c>
      <c r="C25" s="26">
        <v>5</v>
      </c>
      <c r="D25" s="26">
        <v>5</v>
      </c>
      <c r="E25" s="26">
        <v>5</v>
      </c>
      <c r="F25" s="26">
        <v>9</v>
      </c>
      <c r="G25" s="36">
        <f t="shared" si="3"/>
        <v>28</v>
      </c>
      <c r="H25" s="52">
        <f t="shared" si="4"/>
        <v>0.8</v>
      </c>
      <c r="I25" s="36"/>
      <c r="J25" s="36" t="b">
        <f>A7=A25</f>
        <v>1</v>
      </c>
    </row>
    <row r="26" spans="1:10" x14ac:dyDescent="0.25">
      <c r="A26" s="57" t="s">
        <v>95</v>
      </c>
      <c r="B26" s="26">
        <v>20</v>
      </c>
      <c r="C26" s="26">
        <v>4</v>
      </c>
      <c r="D26" s="26">
        <v>0</v>
      </c>
      <c r="E26" s="26">
        <v>0</v>
      </c>
      <c r="F26" s="26">
        <v>4</v>
      </c>
      <c r="G26" s="36">
        <f t="shared" si="3"/>
        <v>28</v>
      </c>
      <c r="H26" s="52">
        <f t="shared" si="4"/>
        <v>0.8</v>
      </c>
      <c r="I26" s="36"/>
      <c r="J26" s="36" t="b">
        <f t="shared" ref="J26:J35" si="5">A9=A26</f>
        <v>0</v>
      </c>
    </row>
    <row r="27" spans="1:10" ht="15.75" thickBot="1" x14ac:dyDescent="0.3">
      <c r="A27" s="59" t="s">
        <v>106</v>
      </c>
      <c r="B27" s="26">
        <v>6</v>
      </c>
      <c r="C27" s="26">
        <v>3</v>
      </c>
      <c r="D27" s="26">
        <v>9</v>
      </c>
      <c r="E27" s="26">
        <v>4</v>
      </c>
      <c r="F27" s="26">
        <v>10</v>
      </c>
      <c r="G27" s="36">
        <f t="shared" si="3"/>
        <v>32</v>
      </c>
      <c r="H27" s="52">
        <f t="shared" si="4"/>
        <v>0.91428571428571426</v>
      </c>
      <c r="I27" s="36"/>
      <c r="J27" s="36" t="b">
        <f t="shared" si="5"/>
        <v>0</v>
      </c>
    </row>
    <row r="28" spans="1:10" ht="15.75" thickBot="1" x14ac:dyDescent="0.3">
      <c r="A28" s="105"/>
      <c r="B28" s="26"/>
      <c r="C28" s="26"/>
      <c r="D28" s="26"/>
      <c r="E28" s="26"/>
      <c r="F28" s="26"/>
      <c r="G28" s="36">
        <f t="shared" si="3"/>
        <v>0</v>
      </c>
      <c r="H28" s="52">
        <f t="shared" ref="H28" si="6">G28/MAX($G$22:$G$35)</f>
        <v>0</v>
      </c>
      <c r="I28" s="36"/>
      <c r="J28" s="36" t="b">
        <f t="shared" si="5"/>
        <v>0</v>
      </c>
    </row>
    <row r="29" spans="1:10" x14ac:dyDescent="0.25">
      <c r="A29" s="101" t="s">
        <v>107</v>
      </c>
      <c r="B29" s="26">
        <v>2</v>
      </c>
      <c r="C29" s="26">
        <v>0</v>
      </c>
      <c r="D29" s="26">
        <v>2</v>
      </c>
      <c r="E29" s="26">
        <v>1</v>
      </c>
      <c r="F29" s="26">
        <v>0</v>
      </c>
      <c r="G29" s="36">
        <f t="shared" si="3"/>
        <v>5</v>
      </c>
      <c r="H29" s="52">
        <f>G29/MAX($G$29:$G$35)</f>
        <v>0.25</v>
      </c>
      <c r="I29" s="36"/>
      <c r="J29" s="36" t="b">
        <f t="shared" si="5"/>
        <v>0</v>
      </c>
    </row>
    <row r="30" spans="1:10" x14ac:dyDescent="0.25">
      <c r="A30" s="102" t="s">
        <v>108</v>
      </c>
      <c r="B30" s="26">
        <v>3</v>
      </c>
      <c r="C30" s="26">
        <v>4</v>
      </c>
      <c r="D30" s="26">
        <v>0</v>
      </c>
      <c r="E30" s="26">
        <v>4</v>
      </c>
      <c r="F30" s="26">
        <v>0</v>
      </c>
      <c r="G30" s="36">
        <f t="shared" si="3"/>
        <v>11</v>
      </c>
      <c r="H30" s="52">
        <f t="shared" ref="H30:H35" si="7">G30/MAX($G$29:$G$35)</f>
        <v>0.55000000000000004</v>
      </c>
      <c r="I30" s="36"/>
      <c r="J30" s="36" t="b">
        <f t="shared" si="5"/>
        <v>0</v>
      </c>
    </row>
    <row r="31" spans="1:10" x14ac:dyDescent="0.25">
      <c r="A31" s="102" t="s">
        <v>36</v>
      </c>
      <c r="B31" s="26">
        <v>7</v>
      </c>
      <c r="C31" s="26">
        <v>0</v>
      </c>
      <c r="D31" s="26">
        <v>2</v>
      </c>
      <c r="E31" s="26">
        <v>8</v>
      </c>
      <c r="F31" s="26">
        <v>0</v>
      </c>
      <c r="G31" s="36">
        <f t="shared" si="3"/>
        <v>17</v>
      </c>
      <c r="H31" s="52">
        <f t="shared" si="7"/>
        <v>0.85</v>
      </c>
      <c r="I31" s="36"/>
      <c r="J31" s="36" t="b">
        <f t="shared" si="5"/>
        <v>0</v>
      </c>
    </row>
    <row r="32" spans="1:10" x14ac:dyDescent="0.25">
      <c r="A32" s="102" t="s">
        <v>109</v>
      </c>
      <c r="B32" s="26">
        <v>4</v>
      </c>
      <c r="C32" s="26">
        <v>0</v>
      </c>
      <c r="D32" s="26">
        <v>2</v>
      </c>
      <c r="E32" s="26">
        <v>3</v>
      </c>
      <c r="F32" s="26">
        <v>0</v>
      </c>
      <c r="G32" s="36">
        <f t="shared" si="3"/>
        <v>9</v>
      </c>
      <c r="H32" s="52">
        <f t="shared" si="7"/>
        <v>0.45</v>
      </c>
      <c r="I32" s="36"/>
      <c r="J32" s="36" t="b">
        <f t="shared" si="5"/>
        <v>0</v>
      </c>
    </row>
    <row r="33" spans="1:10" x14ac:dyDescent="0.25">
      <c r="A33" s="102" t="s">
        <v>110</v>
      </c>
      <c r="B33" s="26">
        <v>3</v>
      </c>
      <c r="C33" s="26">
        <v>1</v>
      </c>
      <c r="D33" s="26">
        <v>1</v>
      </c>
      <c r="E33" s="26">
        <v>8</v>
      </c>
      <c r="F33" s="26">
        <v>3</v>
      </c>
      <c r="G33" s="36">
        <f t="shared" si="3"/>
        <v>16</v>
      </c>
      <c r="H33" s="52">
        <f t="shared" si="7"/>
        <v>0.8</v>
      </c>
      <c r="I33" s="36"/>
      <c r="J33" s="36" t="b">
        <f t="shared" si="5"/>
        <v>0</v>
      </c>
    </row>
    <row r="34" spans="1:10" x14ac:dyDescent="0.25">
      <c r="A34" s="102" t="s">
        <v>111</v>
      </c>
      <c r="B34" s="26">
        <v>3</v>
      </c>
      <c r="C34" s="26">
        <v>5</v>
      </c>
      <c r="D34" s="26">
        <v>5</v>
      </c>
      <c r="E34" s="26">
        <v>0</v>
      </c>
      <c r="F34" s="26">
        <v>7</v>
      </c>
      <c r="G34" s="36">
        <f t="shared" si="3"/>
        <v>20</v>
      </c>
      <c r="H34" s="52">
        <f t="shared" si="7"/>
        <v>1</v>
      </c>
      <c r="I34" s="36"/>
      <c r="J34" s="36" t="b">
        <f t="shared" si="5"/>
        <v>0</v>
      </c>
    </row>
    <row r="35" spans="1:10" ht="15" customHeight="1" thickBot="1" x14ac:dyDescent="0.3">
      <c r="A35" s="103" t="s">
        <v>112</v>
      </c>
      <c r="B35" s="53">
        <v>3</v>
      </c>
      <c r="C35" s="53">
        <v>0</v>
      </c>
      <c r="D35" s="53">
        <v>0</v>
      </c>
      <c r="E35" s="53">
        <v>3</v>
      </c>
      <c r="F35" s="53">
        <v>3</v>
      </c>
      <c r="G35" s="36">
        <f t="shared" si="3"/>
        <v>9</v>
      </c>
      <c r="H35" s="52">
        <f t="shared" si="7"/>
        <v>0.45</v>
      </c>
      <c r="I35" s="36"/>
      <c r="J35" s="36" t="b">
        <f t="shared" si="5"/>
        <v>0</v>
      </c>
    </row>
    <row r="36" spans="1:10" ht="15" customHeight="1" x14ac:dyDescent="0.25"/>
    <row r="37" spans="1:10" ht="15.75" x14ac:dyDescent="0.25">
      <c r="A37" s="23" t="s">
        <v>73</v>
      </c>
    </row>
    <row r="38" spans="1:10" ht="19.5" thickBot="1" x14ac:dyDescent="0.3">
      <c r="A38" s="51"/>
      <c r="B38" s="48">
        <v>1</v>
      </c>
      <c r="C38" s="6">
        <v>2</v>
      </c>
      <c r="D38" s="48">
        <v>3</v>
      </c>
      <c r="E38" s="6">
        <v>4</v>
      </c>
      <c r="F38" s="48">
        <v>5</v>
      </c>
      <c r="G38" s="36" t="s">
        <v>62</v>
      </c>
      <c r="H38" s="49" t="s">
        <v>64</v>
      </c>
      <c r="I38" s="36"/>
      <c r="J38" s="36"/>
    </row>
    <row r="39" spans="1:10" x14ac:dyDescent="0.25">
      <c r="A39" s="60" t="s">
        <v>104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36">
        <f t="shared" ref="G39:G52" si="8">SUM(B39:F39)</f>
        <v>0</v>
      </c>
      <c r="H39" s="52">
        <f>G39/MAX($G$39:$G$44)</f>
        <v>0</v>
      </c>
      <c r="I39" s="36"/>
      <c r="J39" s="36" t="b">
        <f t="shared" ref="J39:J50" si="9">A22=A39</f>
        <v>1</v>
      </c>
    </row>
    <row r="40" spans="1:10" x14ac:dyDescent="0.25">
      <c r="A40" s="57" t="s">
        <v>103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36">
        <f t="shared" si="8"/>
        <v>0</v>
      </c>
      <c r="H40" s="52">
        <f t="shared" ref="H40:H44" si="10">G40/MAX($G$39:$G$44)</f>
        <v>0</v>
      </c>
      <c r="I40" s="36"/>
      <c r="J40" s="36" t="b">
        <f t="shared" si="9"/>
        <v>1</v>
      </c>
    </row>
    <row r="41" spans="1:10" x14ac:dyDescent="0.25">
      <c r="A41" s="57" t="s">
        <v>33</v>
      </c>
      <c r="B41" s="26">
        <v>6</v>
      </c>
      <c r="C41" s="26">
        <v>8</v>
      </c>
      <c r="D41" s="26">
        <v>5</v>
      </c>
      <c r="E41" s="26">
        <v>4</v>
      </c>
      <c r="F41" s="26">
        <v>6</v>
      </c>
      <c r="G41" s="36">
        <f t="shared" si="8"/>
        <v>29</v>
      </c>
      <c r="H41" s="52">
        <f t="shared" si="10"/>
        <v>0.65909090909090906</v>
      </c>
      <c r="I41" s="36"/>
      <c r="J41" s="36" t="b">
        <f t="shared" si="9"/>
        <v>1</v>
      </c>
    </row>
    <row r="42" spans="1:10" x14ac:dyDescent="0.25">
      <c r="A42" s="57" t="s">
        <v>105</v>
      </c>
      <c r="B42" s="26">
        <v>2</v>
      </c>
      <c r="C42" s="26">
        <v>0</v>
      </c>
      <c r="D42" s="26">
        <v>0</v>
      </c>
      <c r="E42" s="26">
        <v>3</v>
      </c>
      <c r="F42" s="26">
        <v>3</v>
      </c>
      <c r="G42" s="36">
        <f t="shared" si="8"/>
        <v>8</v>
      </c>
      <c r="H42" s="52">
        <f t="shared" si="10"/>
        <v>0.18181818181818182</v>
      </c>
      <c r="I42" s="36"/>
      <c r="J42" s="36" t="b">
        <f t="shared" si="9"/>
        <v>1</v>
      </c>
    </row>
    <row r="43" spans="1:10" x14ac:dyDescent="0.25">
      <c r="A43" s="57" t="s">
        <v>95</v>
      </c>
      <c r="B43" s="26">
        <v>0</v>
      </c>
      <c r="C43" s="26">
        <v>3</v>
      </c>
      <c r="D43" s="26">
        <v>1</v>
      </c>
      <c r="E43" s="26">
        <v>0</v>
      </c>
      <c r="F43" s="26">
        <v>5</v>
      </c>
      <c r="G43" s="36">
        <f t="shared" si="8"/>
        <v>9</v>
      </c>
      <c r="H43" s="52">
        <f t="shared" si="10"/>
        <v>0.20454545454545456</v>
      </c>
      <c r="I43" s="36"/>
      <c r="J43" s="36" t="b">
        <f t="shared" si="9"/>
        <v>1</v>
      </c>
    </row>
    <row r="44" spans="1:10" ht="15.75" thickBot="1" x14ac:dyDescent="0.3">
      <c r="A44" s="59" t="s">
        <v>106</v>
      </c>
      <c r="B44" s="26">
        <v>11</v>
      </c>
      <c r="C44" s="26">
        <v>9</v>
      </c>
      <c r="D44" s="26">
        <v>9</v>
      </c>
      <c r="E44" s="26">
        <v>7</v>
      </c>
      <c r="F44" s="26">
        <v>8</v>
      </c>
      <c r="G44" s="36">
        <f t="shared" si="8"/>
        <v>44</v>
      </c>
      <c r="H44" s="52">
        <f t="shared" si="10"/>
        <v>1</v>
      </c>
      <c r="I44" s="36"/>
      <c r="J44" s="36" t="b">
        <f t="shared" si="9"/>
        <v>1</v>
      </c>
    </row>
    <row r="45" spans="1:10" ht="15.75" thickBot="1" x14ac:dyDescent="0.3">
      <c r="A45" s="105"/>
      <c r="B45" s="26"/>
      <c r="C45" s="26"/>
      <c r="D45" s="26"/>
      <c r="E45" s="26"/>
      <c r="F45" s="26"/>
      <c r="G45" s="36">
        <f t="shared" si="8"/>
        <v>0</v>
      </c>
      <c r="H45" s="52">
        <f t="shared" ref="H45" si="11">G45/MAX($G$39:$G$52)</f>
        <v>0</v>
      </c>
      <c r="I45" s="36"/>
      <c r="J45" s="36" t="b">
        <f t="shared" si="9"/>
        <v>1</v>
      </c>
    </row>
    <row r="46" spans="1:10" x14ac:dyDescent="0.25">
      <c r="A46" s="101" t="s">
        <v>107</v>
      </c>
      <c r="B46" s="26">
        <v>9</v>
      </c>
      <c r="C46" s="26">
        <v>4</v>
      </c>
      <c r="D46" s="26">
        <v>6</v>
      </c>
      <c r="E46" s="26">
        <v>0</v>
      </c>
      <c r="F46" s="26">
        <v>0</v>
      </c>
      <c r="G46" s="36">
        <f t="shared" si="8"/>
        <v>19</v>
      </c>
      <c r="H46" s="52">
        <f>G46/MAX($G$46:$G$52)</f>
        <v>0.40425531914893614</v>
      </c>
      <c r="I46" s="36"/>
      <c r="J46" s="36" t="b">
        <f t="shared" si="9"/>
        <v>1</v>
      </c>
    </row>
    <row r="47" spans="1:10" x14ac:dyDescent="0.25">
      <c r="A47" s="102" t="s">
        <v>108</v>
      </c>
      <c r="B47" s="26">
        <v>9</v>
      </c>
      <c r="C47" s="26">
        <v>11</v>
      </c>
      <c r="D47" s="26">
        <v>8</v>
      </c>
      <c r="E47" s="26">
        <v>0</v>
      </c>
      <c r="F47" s="26">
        <v>7</v>
      </c>
      <c r="G47" s="36">
        <f t="shared" si="8"/>
        <v>35</v>
      </c>
      <c r="H47" s="52">
        <f t="shared" ref="H47:H52" si="12">G47/MAX($G$46:$G$52)</f>
        <v>0.74468085106382975</v>
      </c>
      <c r="I47" s="36"/>
      <c r="J47" s="36" t="b">
        <f t="shared" si="9"/>
        <v>1</v>
      </c>
    </row>
    <row r="48" spans="1:10" x14ac:dyDescent="0.25">
      <c r="A48" s="102" t="s">
        <v>36</v>
      </c>
      <c r="B48" s="26">
        <v>8</v>
      </c>
      <c r="C48" s="26">
        <v>7</v>
      </c>
      <c r="D48" s="26">
        <v>9</v>
      </c>
      <c r="E48" s="26">
        <v>13</v>
      </c>
      <c r="F48" s="26">
        <v>10</v>
      </c>
      <c r="G48" s="36">
        <f t="shared" si="8"/>
        <v>47</v>
      </c>
      <c r="H48" s="52">
        <f t="shared" si="12"/>
        <v>1</v>
      </c>
      <c r="I48" s="36"/>
      <c r="J48" s="36" t="b">
        <f t="shared" si="9"/>
        <v>1</v>
      </c>
    </row>
    <row r="49" spans="1:13" x14ac:dyDescent="0.25">
      <c r="A49" s="102" t="s">
        <v>109</v>
      </c>
      <c r="B49" s="26">
        <v>8</v>
      </c>
      <c r="C49" s="26">
        <v>6</v>
      </c>
      <c r="D49" s="26">
        <v>4</v>
      </c>
      <c r="E49" s="26">
        <v>1</v>
      </c>
      <c r="F49" s="26">
        <v>2</v>
      </c>
      <c r="G49" s="36">
        <f t="shared" si="8"/>
        <v>21</v>
      </c>
      <c r="H49" s="52">
        <f t="shared" si="12"/>
        <v>0.44680851063829785</v>
      </c>
      <c r="I49" s="36"/>
      <c r="J49" s="36" t="b">
        <f t="shared" si="9"/>
        <v>1</v>
      </c>
    </row>
    <row r="50" spans="1:13" ht="15" customHeight="1" thickBot="1" x14ac:dyDescent="0.3">
      <c r="A50" s="102" t="s">
        <v>110</v>
      </c>
      <c r="B50" s="26">
        <v>2</v>
      </c>
      <c r="C50" s="26">
        <v>3</v>
      </c>
      <c r="D50" s="26">
        <v>7</v>
      </c>
      <c r="E50" s="26">
        <v>0</v>
      </c>
      <c r="F50" s="26">
        <v>3</v>
      </c>
      <c r="G50" s="36">
        <f t="shared" si="8"/>
        <v>15</v>
      </c>
      <c r="H50" s="52">
        <f t="shared" si="12"/>
        <v>0.31914893617021278</v>
      </c>
      <c r="I50" s="36"/>
      <c r="J50" s="36" t="b">
        <f t="shared" si="9"/>
        <v>1</v>
      </c>
    </row>
    <row r="51" spans="1:13" ht="15" customHeight="1" thickBot="1" x14ac:dyDescent="0.3">
      <c r="A51" s="102" t="s">
        <v>111</v>
      </c>
      <c r="B51" s="26">
        <v>0</v>
      </c>
      <c r="C51" s="26">
        <v>0</v>
      </c>
      <c r="D51" s="26">
        <v>14</v>
      </c>
      <c r="E51" s="26">
        <v>6</v>
      </c>
      <c r="F51" s="26">
        <v>0</v>
      </c>
      <c r="G51" s="36">
        <f t="shared" si="8"/>
        <v>20</v>
      </c>
      <c r="H51" s="52">
        <f t="shared" si="12"/>
        <v>0.42553191489361702</v>
      </c>
      <c r="I51" s="36"/>
      <c r="J51" s="36"/>
      <c r="K51" s="60" t="s">
        <v>104</v>
      </c>
    </row>
    <row r="52" spans="1:13" ht="15" customHeight="1" thickBot="1" x14ac:dyDescent="0.3">
      <c r="A52" s="103" t="s">
        <v>112</v>
      </c>
      <c r="B52" s="26">
        <v>8</v>
      </c>
      <c r="C52" s="26">
        <v>6</v>
      </c>
      <c r="D52" s="26">
        <v>2</v>
      </c>
      <c r="E52" s="26">
        <v>6</v>
      </c>
      <c r="F52" s="26">
        <v>10</v>
      </c>
      <c r="G52" s="36">
        <f t="shared" si="8"/>
        <v>32</v>
      </c>
      <c r="H52" s="52">
        <f t="shared" si="12"/>
        <v>0.68085106382978722</v>
      </c>
      <c r="I52" s="36"/>
      <c r="J52" s="36"/>
      <c r="K52" s="101" t="s">
        <v>107</v>
      </c>
    </row>
    <row r="53" spans="1:13" ht="15" customHeight="1" x14ac:dyDescent="0.25">
      <c r="G53" s="36"/>
      <c r="H53" s="52"/>
      <c r="I53" s="36"/>
      <c r="J53" s="36"/>
    </row>
    <row r="54" spans="1:13" x14ac:dyDescent="0.25">
      <c r="I54" s="36"/>
      <c r="J54" s="36"/>
    </row>
    <row r="55" spans="1:13" ht="31.5" x14ac:dyDescent="0.25">
      <c r="A55" s="23" t="s">
        <v>125</v>
      </c>
      <c r="I55" s="36"/>
      <c r="J55" s="36"/>
    </row>
    <row r="56" spans="1:13" ht="19.5" thickBot="1" x14ac:dyDescent="0.3">
      <c r="A56" s="51" t="s">
        <v>115</v>
      </c>
      <c r="B56" s="48">
        <v>1</v>
      </c>
      <c r="C56" s="6">
        <v>2</v>
      </c>
      <c r="D56" s="48">
        <v>3</v>
      </c>
      <c r="E56" s="6">
        <v>4</v>
      </c>
      <c r="F56" s="48">
        <v>5</v>
      </c>
      <c r="G56" s="36" t="s">
        <v>62</v>
      </c>
      <c r="H56" s="49" t="s">
        <v>64</v>
      </c>
      <c r="I56" s="36"/>
      <c r="J56" s="36"/>
      <c r="L56" s="36" t="s">
        <v>62</v>
      </c>
      <c r="M56" s="36" t="s">
        <v>64</v>
      </c>
    </row>
    <row r="57" spans="1:13" x14ac:dyDescent="0.25">
      <c r="A57" s="60" t="s">
        <v>104</v>
      </c>
      <c r="B57" s="26">
        <f>SUM(B4,B22,B39)</f>
        <v>1</v>
      </c>
      <c r="C57" s="26">
        <f>SUM(C4,C22,C39)</f>
        <v>5</v>
      </c>
      <c r="D57" s="26">
        <f>SUM(D4,D22,D39)</f>
        <v>3</v>
      </c>
      <c r="E57" s="26">
        <f>SUM(E4,E22,E39)</f>
        <v>0</v>
      </c>
      <c r="F57" s="26">
        <f>SUM(F4,F22,F39)</f>
        <v>1</v>
      </c>
      <c r="G57" s="36">
        <f t="shared" ref="G57:G62" si="13">SUM(B57:F57)</f>
        <v>10</v>
      </c>
      <c r="H57" s="52">
        <f>G57/MAX($G$57:$G$62)</f>
        <v>0.10752688172043011</v>
      </c>
      <c r="I57" s="36"/>
      <c r="J57" s="36" t="b">
        <f t="shared" ref="J57:J71" si="14">A39=A57</f>
        <v>1</v>
      </c>
      <c r="K57" s="28" t="s">
        <v>30</v>
      </c>
      <c r="L57">
        <f t="shared" ref="L57:M71" si="15">G57</f>
        <v>10</v>
      </c>
      <c r="M57" s="54">
        <f t="shared" si="15"/>
        <v>0.10752688172043011</v>
      </c>
    </row>
    <row r="58" spans="1:13" x14ac:dyDescent="0.25">
      <c r="A58" s="57" t="s">
        <v>103</v>
      </c>
      <c r="B58" s="26">
        <f>SUM(B5,B23,B40)</f>
        <v>15</v>
      </c>
      <c r="C58" s="26">
        <f>SUM(C5,C23,C40)</f>
        <v>26</v>
      </c>
      <c r="D58" s="26">
        <f>SUM(D5,D23,D40)</f>
        <v>14</v>
      </c>
      <c r="E58" s="26">
        <f t="shared" ref="E58:F58" si="16">SUM(E5,E23,E40)</f>
        <v>19</v>
      </c>
      <c r="F58" s="26">
        <f t="shared" si="16"/>
        <v>15</v>
      </c>
      <c r="G58" s="36">
        <f t="shared" si="13"/>
        <v>89</v>
      </c>
      <c r="H58" s="115">
        <f t="shared" ref="H58:H62" si="17">G58/MAX($G$57:$G$62)</f>
        <v>0.956989247311828</v>
      </c>
      <c r="I58" s="36">
        <v>2</v>
      </c>
      <c r="J58" s="36" t="b">
        <f t="shared" si="14"/>
        <v>1</v>
      </c>
      <c r="K58" s="28" t="s">
        <v>31</v>
      </c>
      <c r="L58">
        <f t="shared" si="15"/>
        <v>89</v>
      </c>
      <c r="M58" s="54">
        <f t="shared" si="15"/>
        <v>0.956989247311828</v>
      </c>
    </row>
    <row r="59" spans="1:13" x14ac:dyDescent="0.25">
      <c r="A59" s="57" t="s">
        <v>33</v>
      </c>
      <c r="B59" s="26">
        <f t="shared" ref="B59:C59" si="18">SUM(B6,B24,B41)</f>
        <v>15</v>
      </c>
      <c r="C59" s="26">
        <f t="shared" si="18"/>
        <v>14</v>
      </c>
      <c r="D59" s="26">
        <f>SUM(D6,D24,D41)</f>
        <v>14</v>
      </c>
      <c r="E59" s="26">
        <f>SUM(E6,E24,E41)</f>
        <v>9</v>
      </c>
      <c r="F59" s="26">
        <f>SUM(F6,F24,F41)</f>
        <v>18</v>
      </c>
      <c r="G59" s="36">
        <f t="shared" si="13"/>
        <v>70</v>
      </c>
      <c r="H59" s="52">
        <f t="shared" si="17"/>
        <v>0.75268817204301075</v>
      </c>
      <c r="I59" s="36"/>
      <c r="J59" s="36" t="b">
        <f t="shared" si="14"/>
        <v>1</v>
      </c>
      <c r="K59" s="28" t="s">
        <v>32</v>
      </c>
      <c r="L59">
        <f t="shared" si="15"/>
        <v>70</v>
      </c>
      <c r="M59" s="54">
        <f t="shared" si="15"/>
        <v>0.75268817204301075</v>
      </c>
    </row>
    <row r="60" spans="1:13" x14ac:dyDescent="0.25">
      <c r="A60" s="57" t="s">
        <v>105</v>
      </c>
      <c r="B60" s="26">
        <f t="shared" ref="B60:F60" si="19">SUM(B7,B25,B42)</f>
        <v>19</v>
      </c>
      <c r="C60" s="26">
        <f t="shared" si="19"/>
        <v>18</v>
      </c>
      <c r="D60" s="26">
        <f t="shared" si="19"/>
        <v>16</v>
      </c>
      <c r="E60" s="26">
        <f t="shared" si="19"/>
        <v>19</v>
      </c>
      <c r="F60" s="26">
        <f t="shared" si="19"/>
        <v>21</v>
      </c>
      <c r="G60" s="36">
        <f t="shared" si="13"/>
        <v>93</v>
      </c>
      <c r="H60" s="114">
        <f t="shared" si="17"/>
        <v>1</v>
      </c>
      <c r="I60" s="36">
        <v>1</v>
      </c>
      <c r="J60" s="36" t="b">
        <f t="shared" si="14"/>
        <v>1</v>
      </c>
      <c r="K60" s="28" t="s">
        <v>33</v>
      </c>
      <c r="L60">
        <f t="shared" si="15"/>
        <v>93</v>
      </c>
      <c r="M60" s="54">
        <f t="shared" si="15"/>
        <v>1</v>
      </c>
    </row>
    <row r="61" spans="1:13" x14ac:dyDescent="0.25">
      <c r="A61" s="57" t="s">
        <v>95</v>
      </c>
      <c r="B61" s="26">
        <f t="shared" ref="B61:F61" si="20">SUM(B8,B26,B43)</f>
        <v>27</v>
      </c>
      <c r="C61" s="26">
        <f>SUM(C8,C26,C43)</f>
        <v>15</v>
      </c>
      <c r="D61" s="26">
        <f t="shared" si="20"/>
        <v>12</v>
      </c>
      <c r="E61" s="26">
        <f t="shared" si="20"/>
        <v>7</v>
      </c>
      <c r="F61" s="26">
        <f t="shared" si="20"/>
        <v>20</v>
      </c>
      <c r="G61" s="36">
        <f t="shared" si="13"/>
        <v>81</v>
      </c>
      <c r="H61" s="52">
        <f t="shared" si="17"/>
        <v>0.87096774193548387</v>
      </c>
      <c r="I61" s="36"/>
      <c r="J61" s="36" t="b">
        <f t="shared" si="14"/>
        <v>1</v>
      </c>
      <c r="K61" s="28" t="s">
        <v>34</v>
      </c>
      <c r="L61">
        <f t="shared" si="15"/>
        <v>81</v>
      </c>
      <c r="M61" s="54">
        <f t="shared" si="15"/>
        <v>0.87096774193548387</v>
      </c>
    </row>
    <row r="62" spans="1:13" ht="15.75" thickBot="1" x14ac:dyDescent="0.3">
      <c r="A62" s="59" t="s">
        <v>106</v>
      </c>
      <c r="B62" s="26">
        <f>SUM(B9,B27,B44)</f>
        <v>20</v>
      </c>
      <c r="C62" s="26">
        <f>SUM(C9,C27,C44)</f>
        <v>12</v>
      </c>
      <c r="D62" s="26">
        <f>SUM(D9,D27,D44)</f>
        <v>18</v>
      </c>
      <c r="E62" s="26">
        <f>SUM(E9,E27,E44)</f>
        <v>11</v>
      </c>
      <c r="F62" s="26">
        <f>SUM(F9,F27,F44)</f>
        <v>18</v>
      </c>
      <c r="G62" s="36">
        <f t="shared" si="13"/>
        <v>79</v>
      </c>
      <c r="H62" s="117">
        <f t="shared" si="17"/>
        <v>0.84946236559139787</v>
      </c>
      <c r="I62" s="36">
        <v>3</v>
      </c>
      <c r="J62" s="36" t="b">
        <f t="shared" si="14"/>
        <v>1</v>
      </c>
      <c r="K62" s="28" t="s">
        <v>60</v>
      </c>
      <c r="L62">
        <f t="shared" si="15"/>
        <v>79</v>
      </c>
      <c r="M62" s="54">
        <f t="shared" si="15"/>
        <v>0.84946236559139787</v>
      </c>
    </row>
    <row r="63" spans="1:13" ht="15" customHeight="1" thickBot="1" x14ac:dyDescent="0.3">
      <c r="A63" s="51" t="s">
        <v>114</v>
      </c>
      <c r="B63" s="26"/>
      <c r="C63" s="26"/>
      <c r="D63" s="26"/>
      <c r="E63" s="26"/>
      <c r="F63" s="26"/>
      <c r="G63" s="36"/>
      <c r="H63" s="52"/>
      <c r="I63" s="36"/>
      <c r="J63" s="36" t="b">
        <f t="shared" si="14"/>
        <v>0</v>
      </c>
      <c r="K63" s="36"/>
      <c r="L63">
        <f t="shared" si="15"/>
        <v>0</v>
      </c>
      <c r="M63" s="54">
        <f t="shared" si="15"/>
        <v>0</v>
      </c>
    </row>
    <row r="64" spans="1:13" ht="15" customHeight="1" x14ac:dyDescent="0.25">
      <c r="A64" s="101" t="s">
        <v>107</v>
      </c>
      <c r="B64" s="26">
        <f>SUM(B11,B29,B46)</f>
        <v>16</v>
      </c>
      <c r="C64" s="26">
        <f>SUM(C11,C29,C46)</f>
        <v>7</v>
      </c>
      <c r="D64" s="26">
        <f>SUM(D11,D29,D46)</f>
        <v>10</v>
      </c>
      <c r="E64" s="26">
        <f>SUM(E11,E29,E46)</f>
        <v>8</v>
      </c>
      <c r="F64" s="26">
        <f>SUM(F11,F29,F46)</f>
        <v>4</v>
      </c>
      <c r="G64" s="36">
        <f t="shared" ref="G64:G70" si="21">SUM(B64:F64)</f>
        <v>45</v>
      </c>
      <c r="H64" s="52">
        <f>G64/MAX($G$64:$G$70)</f>
        <v>0.41666666666666669</v>
      </c>
      <c r="I64" s="36"/>
      <c r="J64" s="36" t="b">
        <f t="shared" si="14"/>
        <v>1</v>
      </c>
      <c r="K64" s="28" t="s">
        <v>37</v>
      </c>
      <c r="L64">
        <f t="shared" si="15"/>
        <v>45</v>
      </c>
      <c r="M64" s="54">
        <f t="shared" si="15"/>
        <v>0.41666666666666669</v>
      </c>
    </row>
    <row r="65" spans="1:13" ht="15" customHeight="1" x14ac:dyDescent="0.25">
      <c r="A65" s="102" t="s">
        <v>108</v>
      </c>
      <c r="B65" s="26">
        <f t="shared" ref="B65:E65" si="22">SUM(B12,B30,B47)</f>
        <v>20</v>
      </c>
      <c r="C65" s="26">
        <f t="shared" si="22"/>
        <v>18</v>
      </c>
      <c r="D65" s="26">
        <f t="shared" si="22"/>
        <v>10</v>
      </c>
      <c r="E65" s="26">
        <f t="shared" si="22"/>
        <v>4</v>
      </c>
      <c r="F65" s="26">
        <f>SUM(F12,F30,F47)</f>
        <v>10</v>
      </c>
      <c r="G65" s="36">
        <f t="shared" si="21"/>
        <v>62</v>
      </c>
      <c r="H65" s="124">
        <f t="shared" ref="H65:H70" si="23">G65/MAX($G$64:$G$70)</f>
        <v>0.57407407407407407</v>
      </c>
      <c r="I65" s="36"/>
      <c r="J65" s="36" t="b">
        <f t="shared" si="14"/>
        <v>1</v>
      </c>
      <c r="K65" s="28" t="s">
        <v>38</v>
      </c>
      <c r="L65">
        <f t="shared" si="15"/>
        <v>62</v>
      </c>
      <c r="M65" s="54">
        <f t="shared" si="15"/>
        <v>0.57407407407407407</v>
      </c>
    </row>
    <row r="66" spans="1:13" ht="15" customHeight="1" x14ac:dyDescent="0.25">
      <c r="A66" s="102" t="s">
        <v>36</v>
      </c>
      <c r="B66" s="26">
        <f t="shared" ref="B66:F66" si="24">SUM(B13,B31,B48)</f>
        <v>27</v>
      </c>
      <c r="C66" s="26">
        <f t="shared" si="24"/>
        <v>17</v>
      </c>
      <c r="D66" s="26">
        <f t="shared" si="24"/>
        <v>19</v>
      </c>
      <c r="E66" s="26">
        <f t="shared" si="24"/>
        <v>26</v>
      </c>
      <c r="F66" s="26">
        <f t="shared" si="24"/>
        <v>19</v>
      </c>
      <c r="G66" s="36">
        <f t="shared" si="21"/>
        <v>108</v>
      </c>
      <c r="H66" s="114">
        <f t="shared" si="23"/>
        <v>1</v>
      </c>
      <c r="I66" s="36">
        <v>1</v>
      </c>
      <c r="J66" s="36" t="b">
        <f t="shared" si="14"/>
        <v>1</v>
      </c>
      <c r="K66" s="28" t="s">
        <v>39</v>
      </c>
      <c r="L66">
        <f t="shared" si="15"/>
        <v>108</v>
      </c>
      <c r="M66" s="54">
        <f t="shared" si="15"/>
        <v>1</v>
      </c>
    </row>
    <row r="67" spans="1:13" ht="15" customHeight="1" x14ac:dyDescent="0.25">
      <c r="A67" s="102" t="s">
        <v>109</v>
      </c>
      <c r="B67" s="26">
        <f t="shared" ref="B67:F67" si="25">SUM(B14,B32,B49)</f>
        <v>16</v>
      </c>
      <c r="C67" s="26">
        <f t="shared" si="25"/>
        <v>14</v>
      </c>
      <c r="D67" s="26">
        <f t="shared" si="25"/>
        <v>9</v>
      </c>
      <c r="E67" s="26">
        <f t="shared" si="25"/>
        <v>5</v>
      </c>
      <c r="F67" s="26">
        <f t="shared" si="25"/>
        <v>5</v>
      </c>
      <c r="G67" s="36">
        <f t="shared" si="21"/>
        <v>49</v>
      </c>
      <c r="H67" s="52">
        <f t="shared" si="23"/>
        <v>0.45370370370370372</v>
      </c>
      <c r="I67" s="36"/>
      <c r="J67" s="36" t="b">
        <f t="shared" si="14"/>
        <v>1</v>
      </c>
      <c r="K67" s="28" t="s">
        <v>40</v>
      </c>
      <c r="L67">
        <f t="shared" si="15"/>
        <v>49</v>
      </c>
      <c r="M67" s="54">
        <f t="shared" si="15"/>
        <v>0.45370370370370372</v>
      </c>
    </row>
    <row r="68" spans="1:13" ht="15" customHeight="1" x14ac:dyDescent="0.25">
      <c r="A68" s="102" t="s">
        <v>110</v>
      </c>
      <c r="B68" s="26">
        <f t="shared" ref="B68:F68" si="26">SUM(B15,B33,B50)</f>
        <v>9</v>
      </c>
      <c r="C68" s="26">
        <f t="shared" si="26"/>
        <v>13</v>
      </c>
      <c r="D68" s="26">
        <f t="shared" si="26"/>
        <v>13</v>
      </c>
      <c r="E68" s="26">
        <f t="shared" si="26"/>
        <v>12</v>
      </c>
      <c r="F68" s="26">
        <f t="shared" si="26"/>
        <v>15</v>
      </c>
      <c r="G68" s="36">
        <f t="shared" si="21"/>
        <v>62</v>
      </c>
      <c r="H68" s="52">
        <f t="shared" si="23"/>
        <v>0.57407407407407407</v>
      </c>
      <c r="I68" s="36"/>
      <c r="J68" s="36" t="b">
        <f t="shared" si="14"/>
        <v>1</v>
      </c>
      <c r="K68" s="28" t="s">
        <v>41</v>
      </c>
      <c r="L68">
        <f t="shared" si="15"/>
        <v>62</v>
      </c>
      <c r="M68" s="54">
        <f t="shared" si="15"/>
        <v>0.57407407407407407</v>
      </c>
    </row>
    <row r="69" spans="1:13" x14ac:dyDescent="0.25">
      <c r="A69" s="102" t="s">
        <v>111</v>
      </c>
      <c r="B69" s="26">
        <f>SUM(B16,B34,B51)</f>
        <v>8</v>
      </c>
      <c r="C69" s="26">
        <f>SUM(C16,C34,C51)</f>
        <v>12</v>
      </c>
      <c r="D69" s="26">
        <f>SUM(D16,D34,D51)</f>
        <v>27</v>
      </c>
      <c r="E69" s="26">
        <f>SUM(E16,E34,E51)</f>
        <v>11</v>
      </c>
      <c r="F69" s="26">
        <f>SUM(F16,F34,F51)</f>
        <v>15</v>
      </c>
      <c r="G69" s="36">
        <f t="shared" si="21"/>
        <v>73</v>
      </c>
      <c r="H69" s="116">
        <f t="shared" si="23"/>
        <v>0.67592592592592593</v>
      </c>
      <c r="I69" s="36">
        <v>2</v>
      </c>
      <c r="J69" s="36" t="b">
        <f t="shared" si="14"/>
        <v>1</v>
      </c>
      <c r="L69">
        <f t="shared" si="15"/>
        <v>73</v>
      </c>
      <c r="M69" s="54">
        <f t="shared" si="15"/>
        <v>0.67592592592592593</v>
      </c>
    </row>
    <row r="70" spans="1:13" ht="15.75" thickBot="1" x14ac:dyDescent="0.3">
      <c r="A70" s="103" t="s">
        <v>112</v>
      </c>
      <c r="B70" s="26">
        <f t="shared" ref="B70:F70" si="27">SUM(B17,B35,B52)</f>
        <v>18</v>
      </c>
      <c r="C70" s="26">
        <f t="shared" si="27"/>
        <v>9</v>
      </c>
      <c r="D70" s="26">
        <f t="shared" si="27"/>
        <v>7</v>
      </c>
      <c r="E70" s="26">
        <f t="shared" si="27"/>
        <v>11</v>
      </c>
      <c r="F70" s="26">
        <f t="shared" si="27"/>
        <v>20</v>
      </c>
      <c r="G70" s="36">
        <f t="shared" si="21"/>
        <v>65</v>
      </c>
      <c r="H70" s="117">
        <f t="shared" si="23"/>
        <v>0.60185185185185186</v>
      </c>
      <c r="I70" s="36">
        <v>3</v>
      </c>
      <c r="J70" s="36" t="b">
        <f t="shared" si="14"/>
        <v>1</v>
      </c>
      <c r="L70">
        <f t="shared" si="15"/>
        <v>65</v>
      </c>
      <c r="M70" s="54">
        <f t="shared" si="15"/>
        <v>0.60185185185185186</v>
      </c>
    </row>
    <row r="71" spans="1:13" x14ac:dyDescent="0.25">
      <c r="A71" s="36"/>
      <c r="B71" s="26"/>
      <c r="C71" s="26"/>
      <c r="D71" s="26"/>
      <c r="E71" s="26"/>
      <c r="F71" s="26"/>
      <c r="G71" s="36"/>
      <c r="H71" s="52"/>
      <c r="I71" s="36"/>
      <c r="J71" s="36" t="b">
        <f t="shared" si="14"/>
        <v>1</v>
      </c>
      <c r="L71">
        <f t="shared" si="15"/>
        <v>0</v>
      </c>
      <c r="M71" s="54">
        <f t="shared" si="15"/>
        <v>0</v>
      </c>
    </row>
    <row r="72" spans="1:13" x14ac:dyDescent="0.25">
      <c r="M72" s="54"/>
    </row>
  </sheetData>
  <pageMargins left="0.25" right="0.25" top="0.75" bottom="0.75" header="0.3" footer="0.3"/>
  <pageSetup paperSize="9" scale="88" orientation="portrait" r:id="rId1"/>
  <rowBreaks count="1" manualBreakCount="1">
    <brk id="71" max="18" man="1"/>
  </rowBreaks>
  <colBreaks count="1" manualBreakCount="1">
    <brk id="10" max="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opLeftCell="A31" workbookViewId="0">
      <selection activeCell="T46" sqref="T46"/>
    </sheetView>
  </sheetViews>
  <sheetFormatPr defaultRowHeight="15" x14ac:dyDescent="0.25"/>
  <cols>
    <col min="1" max="1" width="3" bestFit="1" customWidth="1"/>
    <col min="2" max="2" width="23.7109375" customWidth="1"/>
    <col min="3" max="3" width="23" customWidth="1"/>
    <col min="4" max="4" width="26.140625" customWidth="1"/>
    <col min="6" max="6" width="21.28515625" customWidth="1"/>
    <col min="12" max="12" width="17.42578125" customWidth="1"/>
    <col min="13" max="13" width="11.85546875" customWidth="1"/>
    <col min="14" max="14" width="14.140625" customWidth="1"/>
  </cols>
  <sheetData>
    <row r="1" spans="1:14" ht="18.75" x14ac:dyDescent="0.3">
      <c r="B1" s="5" t="s">
        <v>74</v>
      </c>
    </row>
    <row r="2" spans="1:14" ht="15.75" thickBot="1" x14ac:dyDescent="0.3">
      <c r="B2" t="s">
        <v>75</v>
      </c>
    </row>
    <row r="3" spans="1:14" ht="27.75" customHeight="1" thickBot="1" x14ac:dyDescent="0.3">
      <c r="A3">
        <v>1</v>
      </c>
      <c r="C3" s="106" t="s">
        <v>90</v>
      </c>
      <c r="D3" s="58" t="s">
        <v>113</v>
      </c>
      <c r="L3" s="22"/>
      <c r="N3" t="s">
        <v>90</v>
      </c>
    </row>
    <row r="4" spans="1:14" ht="16.5" thickBot="1" x14ac:dyDescent="0.3">
      <c r="A4">
        <v>2</v>
      </c>
      <c r="C4" s="107" t="s">
        <v>92</v>
      </c>
      <c r="E4" s="160" t="s">
        <v>113</v>
      </c>
      <c r="F4" s="161"/>
      <c r="L4" t="s">
        <v>109</v>
      </c>
      <c r="M4">
        <f t="shared" ref="M4:M10" ca="1" si="0">RANDBETWEEN(1,100)</f>
        <v>15</v>
      </c>
      <c r="N4" t="s">
        <v>92</v>
      </c>
    </row>
    <row r="5" spans="1:14" ht="16.5" thickBot="1" x14ac:dyDescent="0.3">
      <c r="C5" s="108"/>
      <c r="E5" s="162"/>
      <c r="F5" s="163"/>
      <c r="L5" t="s">
        <v>108</v>
      </c>
      <c r="M5">
        <f t="shared" ca="1" si="0"/>
        <v>48</v>
      </c>
      <c r="N5" t="s">
        <v>43</v>
      </c>
    </row>
    <row r="6" spans="1:14" ht="36.75" customHeight="1" thickBot="1" x14ac:dyDescent="0.3">
      <c r="A6">
        <v>3</v>
      </c>
      <c r="C6" s="106" t="s">
        <v>43</v>
      </c>
      <c r="D6" s="111" t="s">
        <v>48</v>
      </c>
      <c r="E6" s="31"/>
      <c r="F6" s="31"/>
      <c r="L6" t="s">
        <v>112</v>
      </c>
      <c r="M6">
        <f t="shared" ca="1" si="0"/>
        <v>21</v>
      </c>
      <c r="N6" t="s">
        <v>48</v>
      </c>
    </row>
    <row r="7" spans="1:14" ht="16.5" thickBot="1" x14ac:dyDescent="0.3">
      <c r="A7">
        <v>4</v>
      </c>
      <c r="C7" s="107" t="s">
        <v>48</v>
      </c>
      <c r="E7" s="31"/>
      <c r="F7" s="31"/>
      <c r="L7" t="s">
        <v>111</v>
      </c>
      <c r="M7">
        <f t="shared" ca="1" si="0"/>
        <v>64</v>
      </c>
      <c r="N7" t="s">
        <v>35</v>
      </c>
    </row>
    <row r="8" spans="1:14" ht="16.5" thickBot="1" x14ac:dyDescent="0.3">
      <c r="C8" s="108"/>
      <c r="E8" s="31"/>
      <c r="F8" s="31"/>
      <c r="L8" t="s">
        <v>36</v>
      </c>
      <c r="M8">
        <f t="shared" ca="1" si="0"/>
        <v>52</v>
      </c>
      <c r="N8" t="s">
        <v>47</v>
      </c>
    </row>
    <row r="9" spans="1:14" ht="40.5" customHeight="1" thickBot="1" x14ac:dyDescent="0.3">
      <c r="A9">
        <v>5</v>
      </c>
      <c r="C9" s="106" t="s">
        <v>35</v>
      </c>
      <c r="D9" s="107" t="s">
        <v>47</v>
      </c>
      <c r="E9" s="31"/>
      <c r="F9" s="31"/>
      <c r="L9" t="s">
        <v>107</v>
      </c>
      <c r="M9">
        <f t="shared" ca="1" si="0"/>
        <v>75</v>
      </c>
      <c r="N9" t="s">
        <v>45</v>
      </c>
    </row>
    <row r="10" spans="1:14" ht="16.5" thickBot="1" x14ac:dyDescent="0.3">
      <c r="A10">
        <v>6</v>
      </c>
      <c r="C10" s="107" t="s">
        <v>47</v>
      </c>
      <c r="E10" s="160" t="s">
        <v>113</v>
      </c>
      <c r="F10" s="161"/>
      <c r="L10" t="s">
        <v>110</v>
      </c>
      <c r="M10">
        <f t="shared" ca="1" si="0"/>
        <v>24</v>
      </c>
      <c r="N10" t="s">
        <v>34</v>
      </c>
    </row>
    <row r="11" spans="1:14" ht="16.5" thickBot="1" x14ac:dyDescent="0.3">
      <c r="C11" s="108"/>
      <c r="E11" s="162"/>
      <c r="F11" s="163"/>
      <c r="L11" s="22"/>
      <c r="N11" t="s">
        <v>46</v>
      </c>
    </row>
    <row r="12" spans="1:14" ht="30" customHeight="1" thickBot="1" x14ac:dyDescent="0.3">
      <c r="A12">
        <v>7</v>
      </c>
      <c r="C12" s="106" t="s">
        <v>45</v>
      </c>
      <c r="D12" s="58" t="s">
        <v>113</v>
      </c>
      <c r="E12" s="31"/>
      <c r="F12" s="31"/>
      <c r="L12" t="s">
        <v>95</v>
      </c>
      <c r="M12">
        <f t="shared" ref="M12:M17" ca="1" si="1">RANDBETWEEN(1,100)</f>
        <v>91</v>
      </c>
      <c r="N12" t="s">
        <v>42</v>
      </c>
    </row>
    <row r="13" spans="1:14" ht="16.5" thickBot="1" x14ac:dyDescent="0.3">
      <c r="A13">
        <v>8</v>
      </c>
      <c r="C13" s="107" t="s">
        <v>34</v>
      </c>
      <c r="E13" s="31"/>
      <c r="F13" s="31"/>
      <c r="L13" t="s">
        <v>105</v>
      </c>
      <c r="M13">
        <f t="shared" ca="1" si="1"/>
        <v>81</v>
      </c>
      <c r="N13" t="s">
        <v>91</v>
      </c>
    </row>
    <row r="14" spans="1:14" ht="16.5" thickBot="1" x14ac:dyDescent="0.3">
      <c r="C14" s="108"/>
      <c r="E14" s="31"/>
      <c r="F14" s="31"/>
      <c r="L14" t="s">
        <v>106</v>
      </c>
      <c r="M14">
        <f t="shared" ca="1" si="1"/>
        <v>7</v>
      </c>
      <c r="N14" t="s">
        <v>44</v>
      </c>
    </row>
    <row r="15" spans="1:14" ht="25.5" customHeight="1" thickBot="1" x14ac:dyDescent="0.3">
      <c r="A15">
        <v>9</v>
      </c>
      <c r="C15" s="106" t="s">
        <v>46</v>
      </c>
      <c r="D15" s="21" t="s">
        <v>113</v>
      </c>
      <c r="E15" s="31"/>
      <c r="F15" s="31"/>
      <c r="L15" t="s">
        <v>104</v>
      </c>
      <c r="M15">
        <f t="shared" ca="1" si="1"/>
        <v>12</v>
      </c>
    </row>
    <row r="16" spans="1:14" ht="16.5" thickBot="1" x14ac:dyDescent="0.3">
      <c r="A16">
        <v>10</v>
      </c>
      <c r="C16" s="107" t="s">
        <v>42</v>
      </c>
      <c r="E16" s="160" t="s">
        <v>113</v>
      </c>
      <c r="F16" s="161"/>
      <c r="L16" t="s">
        <v>33</v>
      </c>
      <c r="M16">
        <f t="shared" ca="1" si="1"/>
        <v>20</v>
      </c>
    </row>
    <row r="17" spans="1:13" ht="16.5" thickBot="1" x14ac:dyDescent="0.3">
      <c r="C17" s="109"/>
      <c r="E17" s="162"/>
      <c r="F17" s="163"/>
      <c r="L17" t="s">
        <v>103</v>
      </c>
      <c r="M17">
        <f t="shared" ca="1" si="1"/>
        <v>25</v>
      </c>
    </row>
    <row r="18" spans="1:13" ht="29.25" customHeight="1" thickBot="1" x14ac:dyDescent="0.3">
      <c r="A18">
        <v>11</v>
      </c>
      <c r="C18" s="106" t="s">
        <v>91</v>
      </c>
      <c r="D18" s="58" t="s">
        <v>113</v>
      </c>
    </row>
    <row r="19" spans="1:13" ht="16.5" thickBot="1" x14ac:dyDescent="0.3">
      <c r="A19">
        <v>12</v>
      </c>
      <c r="C19" s="107" t="s">
        <v>44</v>
      </c>
    </row>
    <row r="21" spans="1:13" x14ac:dyDescent="0.25">
      <c r="A21">
        <v>13</v>
      </c>
    </row>
    <row r="22" spans="1:13" ht="18.75" x14ac:dyDescent="0.3">
      <c r="A22">
        <v>14</v>
      </c>
      <c r="B22" s="5" t="s">
        <v>116</v>
      </c>
    </row>
    <row r="23" spans="1:13" x14ac:dyDescent="0.25">
      <c r="B23" t="s">
        <v>75</v>
      </c>
    </row>
    <row r="24" spans="1:13" ht="15.75" thickBot="1" x14ac:dyDescent="0.3">
      <c r="A24">
        <v>15</v>
      </c>
    </row>
    <row r="25" spans="1:13" ht="15.75" thickBot="1" x14ac:dyDescent="0.3">
      <c r="A25">
        <v>16</v>
      </c>
      <c r="C25" s="60" t="s">
        <v>109</v>
      </c>
      <c r="D25" s="21"/>
    </row>
    <row r="26" spans="1:13" ht="15.75" thickBot="1" x14ac:dyDescent="0.3">
      <c r="C26" s="59" t="s">
        <v>108</v>
      </c>
      <c r="E26" s="160" t="s">
        <v>108</v>
      </c>
      <c r="F26" s="161"/>
    </row>
    <row r="27" spans="1:13" ht="16.5" thickBot="1" x14ac:dyDescent="0.3">
      <c r="C27" s="110"/>
      <c r="E27" s="162"/>
      <c r="F27" s="163"/>
    </row>
    <row r="28" spans="1:13" ht="15.75" thickBot="1" x14ac:dyDescent="0.3">
      <c r="C28" s="60" t="s">
        <v>112</v>
      </c>
      <c r="D28" s="113"/>
      <c r="E28" s="31"/>
      <c r="F28" s="31"/>
      <c r="G28" s="151" t="s">
        <v>36</v>
      </c>
      <c r="H28" s="152"/>
      <c r="I28" s="152"/>
      <c r="J28" s="153"/>
    </row>
    <row r="29" spans="1:13" ht="15.75" thickBot="1" x14ac:dyDescent="0.3">
      <c r="C29" s="59" t="s">
        <v>111</v>
      </c>
      <c r="E29" s="31"/>
      <c r="F29" s="31"/>
      <c r="G29" s="154"/>
      <c r="H29" s="155"/>
      <c r="I29" s="155"/>
      <c r="J29" s="156"/>
    </row>
    <row r="30" spans="1:13" ht="16.5" thickBot="1" x14ac:dyDescent="0.3">
      <c r="C30" s="110"/>
      <c r="E30" s="31"/>
      <c r="F30" s="31"/>
      <c r="G30" s="154"/>
      <c r="H30" s="155"/>
      <c r="I30" s="155"/>
      <c r="J30" s="156"/>
    </row>
    <row r="31" spans="1:13" ht="15.75" thickBot="1" x14ac:dyDescent="0.3">
      <c r="C31" s="60" t="s">
        <v>36</v>
      </c>
      <c r="D31" s="21"/>
      <c r="E31" s="31"/>
      <c r="F31" s="31"/>
      <c r="G31" s="157"/>
      <c r="H31" s="158"/>
      <c r="I31" s="158"/>
      <c r="J31" s="159"/>
    </row>
    <row r="32" spans="1:13" ht="15.75" thickBot="1" x14ac:dyDescent="0.3">
      <c r="C32" s="59" t="s">
        <v>107</v>
      </c>
      <c r="E32" s="160" t="s">
        <v>36</v>
      </c>
      <c r="F32" s="161"/>
    </row>
    <row r="33" spans="2:6" ht="16.5" thickBot="1" x14ac:dyDescent="0.3">
      <c r="C33" s="110"/>
      <c r="E33" s="162"/>
      <c r="F33" s="163"/>
    </row>
    <row r="34" spans="2:6" ht="15.75" thickBot="1" x14ac:dyDescent="0.3">
      <c r="C34" s="58" t="s">
        <v>110</v>
      </c>
      <c r="D34" s="58"/>
    </row>
    <row r="39" spans="2:6" ht="18.75" x14ac:dyDescent="0.3">
      <c r="B39" s="5" t="s">
        <v>117</v>
      </c>
    </row>
    <row r="40" spans="2:6" x14ac:dyDescent="0.25">
      <c r="B40" t="s">
        <v>75</v>
      </c>
    </row>
    <row r="41" spans="2:6" ht="15.75" thickBot="1" x14ac:dyDescent="0.3"/>
    <row r="42" spans="2:6" ht="15.75" thickBot="1" x14ac:dyDescent="0.3">
      <c r="C42" s="60" t="s">
        <v>95</v>
      </c>
    </row>
    <row r="43" spans="2:6" ht="15.75" thickBot="1" x14ac:dyDescent="0.3">
      <c r="C43" s="59" t="s">
        <v>105</v>
      </c>
      <c r="D43" s="60" t="s">
        <v>95</v>
      </c>
    </row>
    <row r="44" spans="2:6" ht="16.5" thickBot="1" x14ac:dyDescent="0.3">
      <c r="C44" s="110"/>
    </row>
    <row r="45" spans="2:6" ht="15.75" thickBot="1" x14ac:dyDescent="0.3">
      <c r="C45" s="60" t="s">
        <v>106</v>
      </c>
    </row>
    <row r="46" spans="2:6" ht="15.75" thickBot="1" x14ac:dyDescent="0.3">
      <c r="C46" s="59" t="s">
        <v>104</v>
      </c>
      <c r="D46" s="58"/>
    </row>
    <row r="47" spans="2:6" ht="16.5" thickBot="1" x14ac:dyDescent="0.3">
      <c r="C47" s="110"/>
    </row>
    <row r="48" spans="2:6" ht="15.75" thickBot="1" x14ac:dyDescent="0.3">
      <c r="C48" s="60" t="s">
        <v>33</v>
      </c>
    </row>
    <row r="49" spans="3:4" ht="15.75" thickBot="1" x14ac:dyDescent="0.3">
      <c r="C49" s="59" t="s">
        <v>103</v>
      </c>
      <c r="D49" s="58" t="s">
        <v>118</v>
      </c>
    </row>
    <row r="50" spans="3:4" ht="15.75" x14ac:dyDescent="0.25">
      <c r="C50" s="110"/>
    </row>
  </sheetData>
  <sortState ref="D13:E17">
    <sortCondition ref="E13:E17"/>
  </sortState>
  <mergeCells count="6">
    <mergeCell ref="E32:F33"/>
    <mergeCell ref="G28:J31"/>
    <mergeCell ref="E4:F5"/>
    <mergeCell ref="E10:F11"/>
    <mergeCell ref="E16:F17"/>
    <mergeCell ref="E26:F27"/>
  </mergeCells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zoomScaleSheetLayoutView="110" workbookViewId="0">
      <selection activeCell="I20" sqref="I20"/>
    </sheetView>
  </sheetViews>
  <sheetFormatPr defaultRowHeight="15" x14ac:dyDescent="0.25"/>
  <cols>
    <col min="1" max="1" width="3" bestFit="1" customWidth="1"/>
    <col min="2" max="2" width="24.42578125" customWidth="1"/>
    <col min="3" max="3" width="24" customWidth="1"/>
    <col min="4" max="4" width="21.5703125" customWidth="1"/>
    <col min="5" max="5" width="4.42578125" customWidth="1"/>
    <col min="6" max="6" width="18.42578125" customWidth="1"/>
    <col min="7" max="7" width="19" bestFit="1" customWidth="1"/>
    <col min="8" max="8" width="3.5703125" customWidth="1"/>
    <col min="9" max="9" width="19" bestFit="1" customWidth="1"/>
    <col min="10" max="10" width="18" customWidth="1"/>
  </cols>
  <sheetData>
    <row r="1" spans="1:6" ht="18.75" x14ac:dyDescent="0.3">
      <c r="C1" s="5" t="s">
        <v>76</v>
      </c>
      <c r="F1" s="5"/>
    </row>
    <row r="2" spans="1:6" ht="15.75" thickBot="1" x14ac:dyDescent="0.3">
      <c r="C2" t="s">
        <v>75</v>
      </c>
    </row>
    <row r="3" spans="1:6" ht="16.5" thickBot="1" x14ac:dyDescent="0.3">
      <c r="A3" s="55">
        <v>1</v>
      </c>
      <c r="B3" s="106" t="s">
        <v>93</v>
      </c>
      <c r="C3" s="164"/>
    </row>
    <row r="4" spans="1:6" ht="16.5" thickBot="1" x14ac:dyDescent="0.3">
      <c r="A4" s="56">
        <v>2</v>
      </c>
      <c r="B4" s="107" t="s">
        <v>58</v>
      </c>
      <c r="C4" s="165"/>
      <c r="D4" s="164"/>
    </row>
    <row r="5" spans="1:6" ht="16.5" thickBot="1" x14ac:dyDescent="0.3">
      <c r="A5" s="55">
        <v>3</v>
      </c>
      <c r="B5" s="106" t="s">
        <v>56</v>
      </c>
      <c r="C5" s="164"/>
      <c r="D5" s="165"/>
    </row>
    <row r="6" spans="1:6" ht="16.5" thickBot="1" x14ac:dyDescent="0.3">
      <c r="A6" s="56">
        <v>4</v>
      </c>
      <c r="B6" s="107" t="s">
        <v>94</v>
      </c>
      <c r="C6" s="165"/>
      <c r="E6" s="151"/>
      <c r="F6" s="153"/>
    </row>
    <row r="7" spans="1:6" ht="16.5" thickBot="1" x14ac:dyDescent="0.3">
      <c r="A7" s="55">
        <v>5</v>
      </c>
      <c r="B7" s="106" t="s">
        <v>59</v>
      </c>
      <c r="C7" s="164"/>
      <c r="E7" s="157"/>
      <c r="F7" s="159"/>
    </row>
    <row r="8" spans="1:6" ht="16.5" thickBot="1" x14ac:dyDescent="0.3">
      <c r="A8" s="56">
        <v>6</v>
      </c>
      <c r="B8" s="107" t="s">
        <v>52</v>
      </c>
      <c r="C8" s="165"/>
      <c r="D8" s="164"/>
    </row>
    <row r="9" spans="1:6" ht="16.5" thickBot="1" x14ac:dyDescent="0.3">
      <c r="A9" s="55">
        <v>7</v>
      </c>
      <c r="B9" s="106" t="s">
        <v>65</v>
      </c>
      <c r="C9" s="164"/>
      <c r="D9" s="165"/>
    </row>
    <row r="10" spans="1:6" ht="16.5" thickBot="1" x14ac:dyDescent="0.3">
      <c r="A10" s="56">
        <v>8</v>
      </c>
      <c r="B10" s="107" t="s">
        <v>96</v>
      </c>
      <c r="C10" s="165"/>
    </row>
    <row r="11" spans="1:6" ht="16.5" thickBot="1" x14ac:dyDescent="0.3">
      <c r="A11" s="55">
        <v>9</v>
      </c>
      <c r="B11" s="106" t="s">
        <v>98</v>
      </c>
      <c r="C11" s="164" t="s">
        <v>123</v>
      </c>
    </row>
    <row r="12" spans="1:6" ht="16.5" thickBot="1" x14ac:dyDescent="0.3">
      <c r="A12" s="56">
        <v>10</v>
      </c>
      <c r="B12" s="107" t="s">
        <v>97</v>
      </c>
      <c r="C12" s="165"/>
      <c r="D12" s="164"/>
    </row>
    <row r="13" spans="1:6" ht="16.5" thickBot="1" x14ac:dyDescent="0.3">
      <c r="A13" s="55">
        <v>11</v>
      </c>
      <c r="B13" s="106" t="s">
        <v>57</v>
      </c>
      <c r="C13" s="164"/>
      <c r="D13" s="165"/>
    </row>
    <row r="14" spans="1:6" ht="16.5" thickBot="1" x14ac:dyDescent="0.3">
      <c r="A14" s="56">
        <v>12</v>
      </c>
      <c r="B14" s="107" t="s">
        <v>54</v>
      </c>
      <c r="C14" s="165"/>
      <c r="E14" s="151"/>
      <c r="F14" s="153"/>
    </row>
    <row r="15" spans="1:6" ht="16.5" thickBot="1" x14ac:dyDescent="0.3">
      <c r="A15" s="55">
        <v>13</v>
      </c>
      <c r="B15" s="106" t="s">
        <v>50</v>
      </c>
      <c r="C15" s="164" t="s">
        <v>50</v>
      </c>
      <c r="E15" s="157"/>
      <c r="F15" s="159"/>
    </row>
    <row r="16" spans="1:6" ht="16.5" thickBot="1" x14ac:dyDescent="0.3">
      <c r="A16" s="56">
        <v>14</v>
      </c>
      <c r="B16" s="107" t="s">
        <v>55</v>
      </c>
      <c r="C16" s="165"/>
      <c r="D16" s="164"/>
    </row>
    <row r="17" spans="1:6" ht="16.5" thickBot="1" x14ac:dyDescent="0.3">
      <c r="A17" s="55">
        <v>15</v>
      </c>
      <c r="B17" s="106" t="s">
        <v>49</v>
      </c>
      <c r="C17" s="164" t="s">
        <v>49</v>
      </c>
      <c r="D17" s="165"/>
    </row>
    <row r="18" spans="1:6" ht="16.5" thickBot="1" x14ac:dyDescent="0.3">
      <c r="A18" s="56">
        <v>16</v>
      </c>
      <c r="B18" s="107" t="s">
        <v>99</v>
      </c>
      <c r="C18" s="165"/>
    </row>
    <row r="19" spans="1:6" ht="16.5" thickBot="1" x14ac:dyDescent="0.3">
      <c r="A19" s="55">
        <v>17</v>
      </c>
      <c r="B19" s="106" t="s">
        <v>101</v>
      </c>
      <c r="C19" s="164" t="s">
        <v>51</v>
      </c>
    </row>
    <row r="20" spans="1:6" ht="16.5" thickBot="1" x14ac:dyDescent="0.3">
      <c r="A20" s="56">
        <v>18</v>
      </c>
      <c r="B20" s="107" t="s">
        <v>51</v>
      </c>
      <c r="C20" s="165"/>
      <c r="D20" s="164"/>
    </row>
    <row r="21" spans="1:6" ht="16.5" thickBot="1" x14ac:dyDescent="0.3">
      <c r="A21" s="55">
        <v>19</v>
      </c>
      <c r="B21" s="106" t="s">
        <v>38</v>
      </c>
      <c r="C21" s="164"/>
      <c r="D21" s="157"/>
      <c r="E21" s="151"/>
      <c r="F21" s="153"/>
    </row>
    <row r="22" spans="1:6" ht="16.5" thickBot="1" x14ac:dyDescent="0.3">
      <c r="A22" s="56">
        <v>20</v>
      </c>
      <c r="B22" s="107" t="s">
        <v>100</v>
      </c>
      <c r="C22" s="165"/>
      <c r="E22" s="154"/>
      <c r="F22" s="156"/>
    </row>
    <row r="23" spans="1:6" ht="16.5" thickBot="1" x14ac:dyDescent="0.3">
      <c r="A23" s="55">
        <v>21</v>
      </c>
      <c r="B23" s="106" t="s">
        <v>102</v>
      </c>
      <c r="C23" s="164"/>
      <c r="D23" s="151"/>
      <c r="E23" s="157"/>
      <c r="F23" s="159"/>
    </row>
    <row r="24" spans="1:6" ht="16.5" thickBot="1" x14ac:dyDescent="0.3">
      <c r="A24" s="56">
        <v>22</v>
      </c>
      <c r="B24" s="107" t="s">
        <v>53</v>
      </c>
      <c r="C24" s="165"/>
      <c r="D24" s="165"/>
    </row>
    <row r="25" spans="1:6" x14ac:dyDescent="0.25">
      <c r="A25" s="55">
        <v>23</v>
      </c>
    </row>
    <row r="26" spans="1:6" ht="15.75" thickBot="1" x14ac:dyDescent="0.3">
      <c r="A26" s="56">
        <v>24</v>
      </c>
    </row>
    <row r="27" spans="1:6" x14ac:dyDescent="0.25">
      <c r="A27" s="55">
        <v>25</v>
      </c>
    </row>
    <row r="28" spans="1:6" ht="15.75" thickBot="1" x14ac:dyDescent="0.3">
      <c r="A28" s="56">
        <v>26</v>
      </c>
    </row>
    <row r="29" spans="1:6" x14ac:dyDescent="0.25">
      <c r="A29" s="55">
        <v>27</v>
      </c>
    </row>
    <row r="30" spans="1:6" ht="15.75" thickBot="1" x14ac:dyDescent="0.3">
      <c r="A30" s="56">
        <v>28</v>
      </c>
    </row>
    <row r="31" spans="1:6" x14ac:dyDescent="0.25">
      <c r="A31" s="55">
        <v>29</v>
      </c>
    </row>
    <row r="32" spans="1:6" ht="15.75" thickBot="1" x14ac:dyDescent="0.3">
      <c r="A32" s="56">
        <v>30</v>
      </c>
    </row>
    <row r="33" spans="1:1" x14ac:dyDescent="0.25">
      <c r="A33" s="55">
        <v>31</v>
      </c>
    </row>
    <row r="34" spans="1:1" ht="15.75" thickBot="1" x14ac:dyDescent="0.3">
      <c r="A34" s="56">
        <v>32</v>
      </c>
    </row>
    <row r="35" spans="1:1" x14ac:dyDescent="0.25">
      <c r="A35" s="55">
        <v>33</v>
      </c>
    </row>
    <row r="36" spans="1:1" ht="15.75" thickBot="1" x14ac:dyDescent="0.3">
      <c r="A36" s="56">
        <v>34</v>
      </c>
    </row>
  </sheetData>
  <mergeCells count="20">
    <mergeCell ref="D4:D5"/>
    <mergeCell ref="D8:D9"/>
    <mergeCell ref="D16:D17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D20:D21"/>
    <mergeCell ref="D12:D13"/>
    <mergeCell ref="D23:D24"/>
    <mergeCell ref="E6:F7"/>
    <mergeCell ref="E14:F15"/>
    <mergeCell ref="E21:F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M7" sqref="M7"/>
    </sheetView>
  </sheetViews>
  <sheetFormatPr defaultRowHeight="15" x14ac:dyDescent="0.25"/>
  <cols>
    <col min="1" max="1" width="24" customWidth="1"/>
  </cols>
  <sheetData>
    <row r="1" spans="1:11" ht="18.75" x14ac:dyDescent="0.25">
      <c r="A1" s="51" t="s">
        <v>120</v>
      </c>
    </row>
    <row r="2" spans="1:11" ht="18.75" x14ac:dyDescent="0.25">
      <c r="A2" s="51"/>
      <c r="B2" s="61">
        <v>1</v>
      </c>
      <c r="C2" s="7">
        <v>2</v>
      </c>
      <c r="D2" s="61">
        <v>3</v>
      </c>
      <c r="E2" s="7">
        <v>4</v>
      </c>
      <c r="F2" s="61">
        <v>5</v>
      </c>
      <c r="G2" s="61">
        <v>6</v>
      </c>
      <c r="H2" s="61">
        <v>7</v>
      </c>
      <c r="I2" s="36" t="s">
        <v>62</v>
      </c>
      <c r="J2" s="36" t="s">
        <v>63</v>
      </c>
      <c r="K2" s="36" t="s">
        <v>64</v>
      </c>
    </row>
    <row r="3" spans="1:11" x14ac:dyDescent="0.25">
      <c r="A3" t="s">
        <v>109</v>
      </c>
      <c r="B3" s="62">
        <v>0</v>
      </c>
      <c r="C3" s="62">
        <v>0</v>
      </c>
      <c r="D3" s="62">
        <v>0</v>
      </c>
      <c r="E3" s="62">
        <v>0</v>
      </c>
      <c r="F3" s="62">
        <v>0</v>
      </c>
      <c r="G3" s="62">
        <v>0</v>
      </c>
      <c r="H3" s="62">
        <v>0</v>
      </c>
      <c r="I3" s="45">
        <f>SUM(B3:H3)</f>
        <v>0</v>
      </c>
      <c r="J3" s="36"/>
      <c r="K3" s="38">
        <f>I3/MAX($I$3:$I$18)</f>
        <v>0</v>
      </c>
    </row>
    <row r="4" spans="1:11" x14ac:dyDescent="0.25">
      <c r="A4" t="s">
        <v>108</v>
      </c>
      <c r="B4" s="62">
        <v>5</v>
      </c>
      <c r="C4" s="62">
        <v>0</v>
      </c>
      <c r="D4" s="62">
        <v>3</v>
      </c>
      <c r="E4" s="62">
        <v>0</v>
      </c>
      <c r="F4" s="62">
        <v>0</v>
      </c>
      <c r="G4" s="62">
        <v>0</v>
      </c>
      <c r="H4" s="62">
        <v>4</v>
      </c>
      <c r="I4" s="137">
        <f t="shared" ref="I4:I17" si="0">SUM(B4:H4)</f>
        <v>12</v>
      </c>
      <c r="J4" s="36"/>
      <c r="K4" s="38">
        <f t="shared" ref="K4:K18" si="1">I4/MAX($I$3:$I$18)</f>
        <v>0.75</v>
      </c>
    </row>
    <row r="5" spans="1:11" x14ac:dyDescent="0.25">
      <c r="A5" t="s">
        <v>110</v>
      </c>
      <c r="B5" s="7">
        <v>0</v>
      </c>
      <c r="C5" s="62">
        <v>0</v>
      </c>
      <c r="D5" s="62">
        <v>7</v>
      </c>
      <c r="E5" s="62">
        <v>0</v>
      </c>
      <c r="F5" s="62">
        <v>0</v>
      </c>
      <c r="G5" s="62">
        <v>0</v>
      </c>
      <c r="H5" s="62">
        <v>0</v>
      </c>
      <c r="I5" s="36">
        <f>SUM(C5:H5)</f>
        <v>7</v>
      </c>
      <c r="J5" s="47"/>
      <c r="K5" s="38">
        <f t="shared" si="1"/>
        <v>0.4375</v>
      </c>
    </row>
    <row r="6" spans="1:11" x14ac:dyDescent="0.25">
      <c r="A6" t="s">
        <v>107</v>
      </c>
      <c r="B6" s="62">
        <v>0</v>
      </c>
      <c r="C6" s="62">
        <v>0</v>
      </c>
      <c r="D6" s="62">
        <v>1</v>
      </c>
      <c r="E6" s="62">
        <v>0</v>
      </c>
      <c r="F6" s="62">
        <v>2</v>
      </c>
      <c r="G6" s="62">
        <v>0</v>
      </c>
      <c r="H6" s="62">
        <v>0</v>
      </c>
      <c r="I6" s="36">
        <f>SUM(B6:H6)</f>
        <v>3</v>
      </c>
      <c r="J6" s="45"/>
      <c r="K6" s="38">
        <f t="shared" si="1"/>
        <v>0.1875</v>
      </c>
    </row>
    <row r="7" spans="1:11" x14ac:dyDescent="0.25">
      <c r="A7" t="s">
        <v>112</v>
      </c>
      <c r="B7" s="62">
        <v>0</v>
      </c>
      <c r="C7" s="62">
        <v>0</v>
      </c>
      <c r="D7" s="62">
        <v>0</v>
      </c>
      <c r="E7" s="62">
        <v>5</v>
      </c>
      <c r="F7" s="62">
        <v>0</v>
      </c>
      <c r="G7" s="62">
        <v>7</v>
      </c>
      <c r="H7" s="62">
        <v>2</v>
      </c>
      <c r="I7" s="133">
        <f t="shared" si="0"/>
        <v>14</v>
      </c>
      <c r="J7" s="45"/>
      <c r="K7" s="38">
        <f t="shared" si="1"/>
        <v>0.875</v>
      </c>
    </row>
    <row r="8" spans="1:11" x14ac:dyDescent="0.25">
      <c r="A8" t="s">
        <v>36</v>
      </c>
      <c r="B8" s="62">
        <v>0</v>
      </c>
      <c r="C8" s="62">
        <v>3</v>
      </c>
      <c r="D8" s="62">
        <v>4</v>
      </c>
      <c r="E8" s="62">
        <v>3</v>
      </c>
      <c r="F8" s="62">
        <v>3</v>
      </c>
      <c r="G8" s="62">
        <v>3</v>
      </c>
      <c r="H8" s="62">
        <v>0</v>
      </c>
      <c r="I8" s="138">
        <f t="shared" si="0"/>
        <v>16</v>
      </c>
      <c r="J8" s="46"/>
      <c r="K8" s="38">
        <f t="shared" si="1"/>
        <v>1</v>
      </c>
    </row>
    <row r="9" spans="1:11" x14ac:dyDescent="0.25">
      <c r="A9" t="s">
        <v>111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36">
        <f t="shared" si="0"/>
        <v>0</v>
      </c>
      <c r="J9" s="45"/>
      <c r="K9" s="38">
        <f t="shared" si="1"/>
        <v>0</v>
      </c>
    </row>
    <row r="10" spans="1:11" x14ac:dyDescent="0.25">
      <c r="A10" s="28"/>
      <c r="B10" s="62"/>
      <c r="C10" s="62"/>
      <c r="D10" s="62"/>
      <c r="E10" s="62"/>
      <c r="F10" s="62"/>
      <c r="G10" s="62"/>
      <c r="H10" s="62"/>
      <c r="I10" s="36">
        <f t="shared" si="0"/>
        <v>0</v>
      </c>
      <c r="J10" s="45"/>
      <c r="K10" s="38">
        <f t="shared" si="1"/>
        <v>0</v>
      </c>
    </row>
    <row r="11" spans="1:11" x14ac:dyDescent="0.25">
      <c r="A11" s="28"/>
      <c r="B11" s="62"/>
      <c r="C11" s="62"/>
      <c r="D11" s="62"/>
      <c r="E11" s="62"/>
      <c r="F11" s="62"/>
      <c r="G11" s="62"/>
      <c r="H11" s="62"/>
      <c r="I11" s="36">
        <f t="shared" si="0"/>
        <v>0</v>
      </c>
      <c r="J11" s="45"/>
      <c r="K11" s="38">
        <f t="shared" si="1"/>
        <v>0</v>
      </c>
    </row>
    <row r="12" spans="1:11" x14ac:dyDescent="0.25">
      <c r="A12" s="28"/>
      <c r="B12" s="62"/>
      <c r="C12" s="62"/>
      <c r="D12" s="62"/>
      <c r="E12" s="62"/>
      <c r="F12" s="62"/>
      <c r="G12" s="62"/>
      <c r="H12" s="62"/>
      <c r="I12" s="36">
        <f t="shared" si="0"/>
        <v>0</v>
      </c>
      <c r="J12" s="45"/>
      <c r="K12" s="38">
        <f t="shared" si="1"/>
        <v>0</v>
      </c>
    </row>
    <row r="13" spans="1:11" x14ac:dyDescent="0.25">
      <c r="A13" s="28"/>
      <c r="B13" s="62"/>
      <c r="C13" s="62"/>
      <c r="D13" s="62"/>
      <c r="E13" s="62"/>
      <c r="F13" s="62"/>
      <c r="G13" s="62"/>
      <c r="H13" s="62"/>
      <c r="I13" s="36">
        <f t="shared" si="0"/>
        <v>0</v>
      </c>
      <c r="J13" s="36"/>
      <c r="K13" s="38">
        <f t="shared" si="1"/>
        <v>0</v>
      </c>
    </row>
    <row r="14" spans="1:11" x14ac:dyDescent="0.25">
      <c r="A14" s="28"/>
      <c r="B14" s="62"/>
      <c r="C14" s="62"/>
      <c r="D14" s="62"/>
      <c r="E14" s="62"/>
      <c r="F14" s="62"/>
      <c r="G14" s="62"/>
      <c r="H14" s="62"/>
      <c r="I14" s="36">
        <f t="shared" si="0"/>
        <v>0</v>
      </c>
      <c r="J14" s="36"/>
      <c r="K14" s="38">
        <f t="shared" si="1"/>
        <v>0</v>
      </c>
    </row>
    <row r="15" spans="1:11" x14ac:dyDescent="0.25">
      <c r="A15" s="28"/>
      <c r="B15" s="63"/>
      <c r="C15" s="63"/>
      <c r="D15" s="63"/>
      <c r="E15" s="63"/>
      <c r="F15" s="63"/>
      <c r="G15" s="63"/>
      <c r="H15" s="63"/>
      <c r="I15" s="64">
        <f t="shared" si="0"/>
        <v>0</v>
      </c>
      <c r="K15" s="38">
        <f t="shared" si="1"/>
        <v>0</v>
      </c>
    </row>
    <row r="16" spans="1:11" x14ac:dyDescent="0.25">
      <c r="A16" s="28"/>
      <c r="B16" s="63"/>
      <c r="C16" s="63"/>
      <c r="D16" s="63"/>
      <c r="E16" s="63"/>
      <c r="F16" s="63"/>
      <c r="G16" s="63"/>
      <c r="H16" s="63"/>
      <c r="I16" s="64">
        <f t="shared" si="0"/>
        <v>0</v>
      </c>
      <c r="K16" s="38">
        <f t="shared" si="1"/>
        <v>0</v>
      </c>
    </row>
    <row r="17" spans="1:11" x14ac:dyDescent="0.25">
      <c r="A17" s="28"/>
      <c r="B17" s="63"/>
      <c r="C17" s="63"/>
      <c r="D17" s="63"/>
      <c r="E17" s="63"/>
      <c r="F17" s="63"/>
      <c r="G17" s="63"/>
      <c r="H17" s="63"/>
      <c r="I17" s="64">
        <f t="shared" si="0"/>
        <v>0</v>
      </c>
      <c r="K17" s="38">
        <f t="shared" si="1"/>
        <v>0</v>
      </c>
    </row>
    <row r="18" spans="1:11" x14ac:dyDescent="0.25">
      <c r="A18" s="28"/>
      <c r="B18" s="63"/>
      <c r="C18" s="63"/>
      <c r="D18" s="63"/>
      <c r="E18" s="63"/>
      <c r="F18" s="63"/>
      <c r="G18" s="63"/>
      <c r="H18" s="63"/>
      <c r="I18" s="64">
        <f>SUM(B18:H18)</f>
        <v>0</v>
      </c>
      <c r="K18" s="38">
        <f t="shared" si="1"/>
        <v>0</v>
      </c>
    </row>
    <row r="19" spans="1:11" ht="18.75" x14ac:dyDescent="0.25">
      <c r="A19" s="51" t="s">
        <v>119</v>
      </c>
      <c r="B19" s="63"/>
      <c r="C19" s="63"/>
      <c r="D19" s="63"/>
      <c r="E19" s="63"/>
      <c r="F19" s="63"/>
      <c r="G19" s="63"/>
      <c r="H19" s="63"/>
    </row>
    <row r="20" spans="1:11" ht="18.75" x14ac:dyDescent="0.25">
      <c r="A20" s="51"/>
      <c r="B20" s="61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>
        <v>7</v>
      </c>
      <c r="I20" s="36" t="s">
        <v>62</v>
      </c>
      <c r="J20" s="36" t="s">
        <v>63</v>
      </c>
      <c r="K20" s="36" t="s">
        <v>64</v>
      </c>
    </row>
    <row r="21" spans="1:11" x14ac:dyDescent="0.25">
      <c r="A21" t="s">
        <v>95</v>
      </c>
      <c r="B21" s="62">
        <v>0</v>
      </c>
      <c r="C21" s="62">
        <v>3</v>
      </c>
      <c r="D21" s="62">
        <v>4</v>
      </c>
      <c r="E21" s="62">
        <v>6</v>
      </c>
      <c r="F21" s="62">
        <v>0</v>
      </c>
      <c r="G21" s="62">
        <v>6</v>
      </c>
      <c r="H21" s="62">
        <v>0</v>
      </c>
      <c r="I21" s="9">
        <f>SUM(B21:H21)</f>
        <v>19</v>
      </c>
      <c r="J21" s="30"/>
      <c r="K21" s="65">
        <f t="shared" ref="K21:K26" si="2">I21/MAX($I$21:$I$26)</f>
        <v>0.79166666666666663</v>
      </c>
    </row>
    <row r="22" spans="1:11" x14ac:dyDescent="0.25">
      <c r="A22" t="s">
        <v>105</v>
      </c>
      <c r="B22" s="62">
        <v>5</v>
      </c>
      <c r="C22" s="62">
        <v>0</v>
      </c>
      <c r="D22" s="62">
        <v>0</v>
      </c>
      <c r="E22" s="62">
        <v>2</v>
      </c>
      <c r="F22" s="62">
        <v>7</v>
      </c>
      <c r="G22" s="62">
        <v>3</v>
      </c>
      <c r="H22" s="62">
        <v>1</v>
      </c>
      <c r="I22" s="9">
        <f t="shared" ref="I22:I26" si="3">SUM(B22:H22)</f>
        <v>18</v>
      </c>
      <c r="J22" s="30"/>
      <c r="K22" s="65">
        <f t="shared" si="2"/>
        <v>0.75</v>
      </c>
    </row>
    <row r="23" spans="1:11" x14ac:dyDescent="0.25">
      <c r="A23" t="s">
        <v>103</v>
      </c>
      <c r="B23" s="62">
        <v>0</v>
      </c>
      <c r="C23" s="62">
        <v>5</v>
      </c>
      <c r="D23" s="62">
        <v>5</v>
      </c>
      <c r="E23" s="62">
        <v>0</v>
      </c>
      <c r="F23" s="62">
        <v>5</v>
      </c>
      <c r="G23" s="62">
        <v>3</v>
      </c>
      <c r="H23" s="62">
        <v>6</v>
      </c>
      <c r="I23" s="9">
        <f t="shared" si="3"/>
        <v>24</v>
      </c>
      <c r="J23" s="66"/>
      <c r="K23" s="67">
        <f t="shared" si="2"/>
        <v>1</v>
      </c>
    </row>
    <row r="24" spans="1:11" x14ac:dyDescent="0.25">
      <c r="A24" t="s">
        <v>33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9">
        <f t="shared" si="3"/>
        <v>0</v>
      </c>
      <c r="J24" s="68"/>
      <c r="K24" s="69">
        <f t="shared" si="2"/>
        <v>0</v>
      </c>
    </row>
    <row r="25" spans="1:11" x14ac:dyDescent="0.25">
      <c r="A25" t="s">
        <v>104</v>
      </c>
      <c r="B25" s="62">
        <v>6</v>
      </c>
      <c r="C25" s="62">
        <v>0</v>
      </c>
      <c r="D25" s="62">
        <v>1</v>
      </c>
      <c r="E25" s="62">
        <v>1</v>
      </c>
      <c r="F25" s="62">
        <v>2</v>
      </c>
      <c r="G25" s="62">
        <v>0</v>
      </c>
      <c r="H25" s="62">
        <v>0</v>
      </c>
      <c r="I25" s="9">
        <f t="shared" si="3"/>
        <v>10</v>
      </c>
      <c r="J25" s="68"/>
      <c r="K25" s="69">
        <f t="shared" si="2"/>
        <v>0.41666666666666669</v>
      </c>
    </row>
    <row r="26" spans="1:11" x14ac:dyDescent="0.25">
      <c r="A26" t="s">
        <v>106</v>
      </c>
      <c r="B26" s="62">
        <v>0</v>
      </c>
      <c r="C26" s="62">
        <v>0</v>
      </c>
      <c r="D26" s="62">
        <v>0</v>
      </c>
      <c r="E26" s="62">
        <v>5</v>
      </c>
      <c r="F26" s="62">
        <v>0</v>
      </c>
      <c r="G26" s="62">
        <v>0</v>
      </c>
      <c r="H26" s="62">
        <v>2</v>
      </c>
      <c r="I26" s="9">
        <f t="shared" si="3"/>
        <v>7</v>
      </c>
      <c r="J26" s="68"/>
      <c r="K26" s="69">
        <f t="shared" si="2"/>
        <v>0.29166666666666669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1" max="1" width="20.7109375" customWidth="1"/>
    <col min="2" max="6" width="8.140625" customWidth="1"/>
    <col min="9" max="9" width="16.28515625" bestFit="1" customWidth="1"/>
  </cols>
  <sheetData>
    <row r="1" spans="1:11" ht="14.45" customHeight="1" x14ac:dyDescent="0.25">
      <c r="A1" s="51" t="s">
        <v>79</v>
      </c>
    </row>
    <row r="2" spans="1:11" ht="18.75" x14ac:dyDescent="0.25">
      <c r="A2" s="51"/>
      <c r="B2" s="61">
        <v>1</v>
      </c>
      <c r="C2" s="7">
        <v>2</v>
      </c>
      <c r="D2" s="61">
        <v>3</v>
      </c>
      <c r="E2" s="7">
        <v>4</v>
      </c>
      <c r="F2" s="61">
        <v>5</v>
      </c>
      <c r="G2" s="61">
        <v>6</v>
      </c>
      <c r="H2" s="61">
        <v>7</v>
      </c>
      <c r="I2" s="36" t="s">
        <v>62</v>
      </c>
      <c r="J2" s="36" t="s">
        <v>63</v>
      </c>
      <c r="K2" s="36" t="s">
        <v>64</v>
      </c>
    </row>
    <row r="3" spans="1:11" x14ac:dyDescent="0.25">
      <c r="A3" t="s">
        <v>90</v>
      </c>
      <c r="B3" s="62">
        <v>0</v>
      </c>
      <c r="C3" s="62">
        <v>0</v>
      </c>
      <c r="D3" s="62">
        <v>4</v>
      </c>
      <c r="E3" s="62">
        <v>5</v>
      </c>
      <c r="F3" s="62">
        <v>0</v>
      </c>
      <c r="G3" s="62">
        <v>3</v>
      </c>
      <c r="H3" s="62">
        <v>0</v>
      </c>
      <c r="I3" s="36">
        <f>SUM(B3:H3)</f>
        <v>12</v>
      </c>
      <c r="J3" s="36"/>
      <c r="K3" s="38">
        <f>I3/MAX($I$3:$I$18)</f>
        <v>0.3</v>
      </c>
    </row>
    <row r="4" spans="1:11" x14ac:dyDescent="0.25">
      <c r="A4" t="s">
        <v>92</v>
      </c>
      <c r="B4" s="62">
        <v>0</v>
      </c>
      <c r="C4" s="62">
        <v>6</v>
      </c>
      <c r="D4" s="62">
        <v>5</v>
      </c>
      <c r="E4" s="62">
        <v>4</v>
      </c>
      <c r="F4" s="62">
        <v>4</v>
      </c>
      <c r="G4" s="62">
        <v>3</v>
      </c>
      <c r="H4" s="62">
        <v>3</v>
      </c>
      <c r="I4" s="36">
        <f t="shared" ref="I4:I9" si="0">SUM(B4:H4)</f>
        <v>25</v>
      </c>
      <c r="J4" s="36"/>
      <c r="K4" s="38">
        <f t="shared" ref="K4:K18" si="1">I4/MAX($I$3:$I$18)</f>
        <v>0.625</v>
      </c>
    </row>
    <row r="5" spans="1:11" x14ac:dyDescent="0.25">
      <c r="A5" t="s">
        <v>43</v>
      </c>
      <c r="B5" s="7">
        <v>0</v>
      </c>
      <c r="C5" s="62">
        <v>0</v>
      </c>
      <c r="D5" s="62">
        <v>0</v>
      </c>
      <c r="E5" s="62">
        <v>5</v>
      </c>
      <c r="F5" s="62">
        <v>3</v>
      </c>
      <c r="G5" s="62">
        <v>5</v>
      </c>
      <c r="H5" s="62">
        <v>5</v>
      </c>
      <c r="I5" s="36">
        <f>SUM(B5:H5)</f>
        <v>18</v>
      </c>
      <c r="J5" s="47"/>
      <c r="K5" s="38">
        <f>I5/MAX($I$3:$I$18)</f>
        <v>0.45</v>
      </c>
    </row>
    <row r="6" spans="1:11" x14ac:dyDescent="0.25">
      <c r="A6" t="s">
        <v>48</v>
      </c>
      <c r="B6" s="62">
        <v>5</v>
      </c>
      <c r="C6" s="62">
        <v>5</v>
      </c>
      <c r="D6" s="62">
        <v>3</v>
      </c>
      <c r="E6" s="62">
        <v>0</v>
      </c>
      <c r="F6" s="62">
        <v>1</v>
      </c>
      <c r="G6" s="62">
        <v>10</v>
      </c>
      <c r="H6" s="62">
        <v>6</v>
      </c>
      <c r="I6" s="137">
        <f t="shared" si="0"/>
        <v>30</v>
      </c>
      <c r="J6" s="45"/>
      <c r="K6" s="120">
        <f>I6/MAX($I$3:$I$18)</f>
        <v>0.75</v>
      </c>
    </row>
    <row r="7" spans="1:11" x14ac:dyDescent="0.25">
      <c r="A7" t="s">
        <v>35</v>
      </c>
      <c r="B7" s="62">
        <v>2</v>
      </c>
      <c r="C7" s="62">
        <v>2</v>
      </c>
      <c r="D7" s="62">
        <v>0</v>
      </c>
      <c r="E7" s="62">
        <v>0</v>
      </c>
      <c r="F7" s="62">
        <v>0</v>
      </c>
      <c r="G7" s="62">
        <v>0</v>
      </c>
      <c r="H7" s="62">
        <v>4</v>
      </c>
      <c r="I7" s="36">
        <f t="shared" si="0"/>
        <v>8</v>
      </c>
      <c r="J7" s="45"/>
      <c r="K7" s="38">
        <f t="shared" si="1"/>
        <v>0.2</v>
      </c>
    </row>
    <row r="8" spans="1:11" x14ac:dyDescent="0.25">
      <c r="A8" t="s">
        <v>47</v>
      </c>
      <c r="B8" s="62">
        <v>0</v>
      </c>
      <c r="C8" s="62">
        <v>0</v>
      </c>
      <c r="D8" s="62">
        <v>3</v>
      </c>
      <c r="E8" s="62">
        <v>0</v>
      </c>
      <c r="F8" s="62">
        <v>0</v>
      </c>
      <c r="G8" s="62">
        <v>2</v>
      </c>
      <c r="H8" s="62">
        <v>4</v>
      </c>
      <c r="I8" s="36">
        <f>SUM(B8:H8)</f>
        <v>9</v>
      </c>
      <c r="J8" s="46"/>
      <c r="K8" s="38">
        <f t="shared" si="1"/>
        <v>0.22500000000000001</v>
      </c>
    </row>
    <row r="9" spans="1:11" x14ac:dyDescent="0.25">
      <c r="A9" t="s">
        <v>45</v>
      </c>
      <c r="B9" s="62">
        <v>4</v>
      </c>
      <c r="C9" s="62">
        <v>4</v>
      </c>
      <c r="D9" s="62">
        <v>5</v>
      </c>
      <c r="E9" s="62">
        <v>0</v>
      </c>
      <c r="F9" s="62">
        <v>8</v>
      </c>
      <c r="G9" s="62">
        <v>3</v>
      </c>
      <c r="H9" s="62">
        <v>3</v>
      </c>
      <c r="I9" s="36">
        <f t="shared" si="0"/>
        <v>27</v>
      </c>
      <c r="J9" s="45"/>
      <c r="K9" s="38">
        <f t="shared" si="1"/>
        <v>0.67500000000000004</v>
      </c>
    </row>
    <row r="10" spans="1:11" x14ac:dyDescent="0.25">
      <c r="A10" t="s">
        <v>34</v>
      </c>
      <c r="B10" s="62">
        <v>5</v>
      </c>
      <c r="C10" s="62">
        <v>4</v>
      </c>
      <c r="D10" s="62">
        <v>0</v>
      </c>
      <c r="E10" s="62">
        <v>7</v>
      </c>
      <c r="F10" s="62">
        <v>2</v>
      </c>
      <c r="G10" s="62">
        <v>0</v>
      </c>
      <c r="H10" s="62">
        <v>0</v>
      </c>
      <c r="I10" s="36">
        <f>SUM(B10:H10)</f>
        <v>18</v>
      </c>
      <c r="J10" s="45"/>
      <c r="K10" s="38">
        <f t="shared" si="1"/>
        <v>0.45</v>
      </c>
    </row>
    <row r="11" spans="1:11" x14ac:dyDescent="0.25">
      <c r="A11" t="s">
        <v>46</v>
      </c>
      <c r="B11" s="62">
        <v>0</v>
      </c>
      <c r="C11" s="62">
        <v>10</v>
      </c>
      <c r="D11" s="62">
        <v>10</v>
      </c>
      <c r="E11" s="62">
        <v>0</v>
      </c>
      <c r="F11" s="62">
        <v>10</v>
      </c>
      <c r="G11" s="62">
        <v>8</v>
      </c>
      <c r="H11" s="62">
        <v>2</v>
      </c>
      <c r="I11" s="138">
        <f t="shared" ref="I11:I17" si="2">SUM(B11:H11)</f>
        <v>40</v>
      </c>
      <c r="J11" s="45"/>
      <c r="K11" s="118">
        <f t="shared" si="1"/>
        <v>1</v>
      </c>
    </row>
    <row r="12" spans="1:11" x14ac:dyDescent="0.25">
      <c r="A12" t="s">
        <v>42</v>
      </c>
      <c r="B12" s="62">
        <v>2</v>
      </c>
      <c r="C12" s="62">
        <v>3</v>
      </c>
      <c r="D12" s="62">
        <v>6</v>
      </c>
      <c r="E12" s="62">
        <v>5</v>
      </c>
      <c r="F12" s="62">
        <v>3</v>
      </c>
      <c r="G12" s="62">
        <v>7</v>
      </c>
      <c r="H12" s="62">
        <v>3</v>
      </c>
      <c r="I12" s="36">
        <f>SUM(B12:H12)</f>
        <v>29</v>
      </c>
      <c r="J12" s="45"/>
      <c r="K12" s="38">
        <f t="shared" si="1"/>
        <v>0.72499999999999998</v>
      </c>
    </row>
    <row r="13" spans="1:11" x14ac:dyDescent="0.25">
      <c r="A13" t="s">
        <v>91</v>
      </c>
      <c r="B13" s="62">
        <v>10</v>
      </c>
      <c r="C13" s="62">
        <v>11</v>
      </c>
      <c r="D13" s="62">
        <v>10</v>
      </c>
      <c r="E13" s="62">
        <v>4</v>
      </c>
      <c r="F13" s="62">
        <v>0</v>
      </c>
      <c r="G13" s="62">
        <v>0</v>
      </c>
      <c r="H13" s="62">
        <v>4</v>
      </c>
      <c r="I13" s="139">
        <f t="shared" si="2"/>
        <v>39</v>
      </c>
      <c r="J13" s="36"/>
      <c r="K13" s="119">
        <f t="shared" si="1"/>
        <v>0.97499999999999998</v>
      </c>
    </row>
    <row r="14" spans="1:11" x14ac:dyDescent="0.25">
      <c r="A14" t="s">
        <v>44</v>
      </c>
      <c r="B14" s="62">
        <v>8</v>
      </c>
      <c r="C14" s="62">
        <v>4</v>
      </c>
      <c r="D14" s="62">
        <v>4</v>
      </c>
      <c r="E14" s="62">
        <v>1</v>
      </c>
      <c r="F14" s="62">
        <v>3</v>
      </c>
      <c r="G14" s="62">
        <v>7</v>
      </c>
      <c r="H14" s="62">
        <v>3</v>
      </c>
      <c r="I14" s="137">
        <f>SUM(B14:H14)</f>
        <v>30</v>
      </c>
      <c r="J14" s="36"/>
      <c r="K14" s="120">
        <f t="shared" si="1"/>
        <v>0.75</v>
      </c>
    </row>
    <row r="15" spans="1:11" x14ac:dyDescent="0.25">
      <c r="A15" s="28"/>
      <c r="B15" s="63"/>
      <c r="C15" s="63"/>
      <c r="D15" s="63"/>
      <c r="E15" s="63"/>
      <c r="F15" s="63"/>
      <c r="G15" s="63"/>
      <c r="H15" s="63"/>
      <c r="I15" s="64">
        <f t="shared" si="2"/>
        <v>0</v>
      </c>
      <c r="K15" s="38">
        <f t="shared" si="1"/>
        <v>0</v>
      </c>
    </row>
    <row r="16" spans="1:11" x14ac:dyDescent="0.25">
      <c r="A16" s="28"/>
      <c r="B16" s="63"/>
      <c r="C16" s="63"/>
      <c r="D16" s="63"/>
      <c r="E16" s="63"/>
      <c r="F16" s="63"/>
      <c r="G16" s="63"/>
      <c r="H16" s="63"/>
      <c r="I16" s="64">
        <f t="shared" si="2"/>
        <v>0</v>
      </c>
      <c r="K16" s="38">
        <f t="shared" si="1"/>
        <v>0</v>
      </c>
    </row>
    <row r="17" spans="1:12" x14ac:dyDescent="0.25">
      <c r="A17" s="28"/>
      <c r="B17" s="63"/>
      <c r="C17" s="63"/>
      <c r="D17" s="63"/>
      <c r="E17" s="63"/>
      <c r="F17" s="63"/>
      <c r="G17" s="63"/>
      <c r="H17" s="63"/>
      <c r="I17" s="64">
        <f t="shared" si="2"/>
        <v>0</v>
      </c>
      <c r="K17" s="38">
        <f t="shared" si="1"/>
        <v>0</v>
      </c>
    </row>
    <row r="18" spans="1:12" x14ac:dyDescent="0.25">
      <c r="A18" s="28"/>
      <c r="B18" s="63"/>
      <c r="C18" s="63"/>
      <c r="D18" s="63"/>
      <c r="E18" s="63"/>
      <c r="F18" s="63"/>
      <c r="G18" s="63"/>
      <c r="H18" s="63"/>
      <c r="I18" s="64">
        <f>SUM(B18:H18)</f>
        <v>0</v>
      </c>
      <c r="K18" s="38">
        <f t="shared" si="1"/>
        <v>0</v>
      </c>
    </row>
    <row r="19" spans="1:12" ht="18.75" x14ac:dyDescent="0.25">
      <c r="A19" s="51" t="s">
        <v>78</v>
      </c>
      <c r="B19" s="63"/>
      <c r="C19" s="63"/>
      <c r="D19" s="63"/>
      <c r="E19" s="63"/>
      <c r="F19" s="63"/>
      <c r="G19" s="63"/>
      <c r="H19" s="63"/>
    </row>
    <row r="20" spans="1:12" ht="18.75" x14ac:dyDescent="0.25">
      <c r="A20" s="51"/>
      <c r="B20" s="61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>
        <v>7</v>
      </c>
      <c r="I20" s="36" t="s">
        <v>62</v>
      </c>
      <c r="J20" s="36" t="s">
        <v>63</v>
      </c>
      <c r="K20" s="36" t="s">
        <v>64</v>
      </c>
    </row>
    <row r="21" spans="1:12" x14ac:dyDescent="0.25">
      <c r="A21" t="s">
        <v>90</v>
      </c>
      <c r="B21" s="62"/>
      <c r="C21" s="62"/>
      <c r="D21" s="62"/>
      <c r="E21" s="62"/>
      <c r="F21" s="62"/>
      <c r="G21" s="62"/>
      <c r="H21" s="62"/>
      <c r="I21" s="9">
        <f>SUM(B21:H21)</f>
        <v>0</v>
      </c>
      <c r="J21" s="30"/>
      <c r="K21" s="65" t="e">
        <f>I21/MAX($I$21:$I$36)</f>
        <v>#DIV/0!</v>
      </c>
    </row>
    <row r="22" spans="1:12" x14ac:dyDescent="0.25">
      <c r="A22" t="s">
        <v>92</v>
      </c>
      <c r="B22" s="62"/>
      <c r="C22" s="62"/>
      <c r="D22" s="62"/>
      <c r="E22" s="62"/>
      <c r="F22" s="62"/>
      <c r="G22" s="62"/>
      <c r="H22" s="62"/>
      <c r="I22" s="9">
        <f t="shared" ref="I22:I36" si="3">SUM(B22:H22)</f>
        <v>0</v>
      </c>
      <c r="J22" s="30"/>
      <c r="K22" s="65" t="e">
        <f t="shared" ref="K22:K36" si="4">I22/MAX($I$21:$I$36)</f>
        <v>#DIV/0!</v>
      </c>
    </row>
    <row r="23" spans="1:12" x14ac:dyDescent="0.25">
      <c r="A23" t="s">
        <v>43</v>
      </c>
      <c r="B23" s="62"/>
      <c r="C23" s="62"/>
      <c r="D23" s="62"/>
      <c r="E23" s="62"/>
      <c r="F23" s="62"/>
      <c r="G23" s="62"/>
      <c r="H23" s="62"/>
      <c r="I23" s="9">
        <f t="shared" si="3"/>
        <v>0</v>
      </c>
      <c r="J23" s="66"/>
      <c r="K23" s="67" t="e">
        <f t="shared" si="4"/>
        <v>#DIV/0!</v>
      </c>
    </row>
    <row r="24" spans="1:12" x14ac:dyDescent="0.25">
      <c r="A24" t="s">
        <v>48</v>
      </c>
      <c r="B24" s="62"/>
      <c r="C24" s="62"/>
      <c r="D24" s="62"/>
      <c r="E24" s="62"/>
      <c r="F24" s="62"/>
      <c r="G24" s="62"/>
      <c r="H24" s="62"/>
      <c r="I24" s="9">
        <f t="shared" si="3"/>
        <v>0</v>
      </c>
      <c r="J24" s="68"/>
      <c r="K24" s="69" t="e">
        <f t="shared" si="4"/>
        <v>#DIV/0!</v>
      </c>
    </row>
    <row r="25" spans="1:12" x14ac:dyDescent="0.25">
      <c r="A25" t="s">
        <v>35</v>
      </c>
      <c r="B25" s="62"/>
      <c r="C25" s="62"/>
      <c r="D25" s="62"/>
      <c r="E25" s="62"/>
      <c r="F25" s="62"/>
      <c r="G25" s="62"/>
      <c r="H25" s="62"/>
      <c r="I25" s="9">
        <f t="shared" si="3"/>
        <v>0</v>
      </c>
      <c r="J25" s="68"/>
      <c r="K25" s="69" t="e">
        <f t="shared" si="4"/>
        <v>#DIV/0!</v>
      </c>
    </row>
    <row r="26" spans="1:12" x14ac:dyDescent="0.25">
      <c r="A26" t="s">
        <v>47</v>
      </c>
      <c r="B26" s="62"/>
      <c r="C26" s="62"/>
      <c r="D26" s="62"/>
      <c r="E26" s="62"/>
      <c r="F26" s="62"/>
      <c r="G26" s="62"/>
      <c r="H26" s="62"/>
      <c r="I26" s="9">
        <f t="shared" si="3"/>
        <v>0</v>
      </c>
      <c r="J26" s="68"/>
      <c r="K26" s="69" t="e">
        <f t="shared" si="4"/>
        <v>#DIV/0!</v>
      </c>
    </row>
    <row r="27" spans="1:12" x14ac:dyDescent="0.25">
      <c r="A27" t="s">
        <v>45</v>
      </c>
      <c r="B27" s="62"/>
      <c r="C27" s="62"/>
      <c r="D27" s="62"/>
      <c r="E27" s="62"/>
      <c r="F27" s="62"/>
      <c r="G27" s="62"/>
      <c r="H27" s="62"/>
      <c r="I27" s="9">
        <f t="shared" si="3"/>
        <v>0</v>
      </c>
      <c r="J27" s="68"/>
      <c r="K27" s="69" t="e">
        <f t="shared" si="4"/>
        <v>#DIV/0!</v>
      </c>
    </row>
    <row r="28" spans="1:12" x14ac:dyDescent="0.25">
      <c r="A28" t="s">
        <v>34</v>
      </c>
      <c r="B28" s="62"/>
      <c r="C28" s="62"/>
      <c r="D28" s="62"/>
      <c r="E28" s="62"/>
      <c r="F28" s="62"/>
      <c r="G28" s="62"/>
      <c r="H28" s="62"/>
      <c r="I28" s="9">
        <f t="shared" si="3"/>
        <v>0</v>
      </c>
      <c r="J28" s="68"/>
      <c r="K28" s="69" t="e">
        <f t="shared" si="4"/>
        <v>#DIV/0!</v>
      </c>
    </row>
    <row r="29" spans="1:12" x14ac:dyDescent="0.25">
      <c r="A29" t="s">
        <v>46</v>
      </c>
      <c r="B29" s="62"/>
      <c r="C29" s="62"/>
      <c r="D29" s="62"/>
      <c r="E29" s="62"/>
      <c r="F29" s="62"/>
      <c r="G29" s="62"/>
      <c r="H29" s="62"/>
      <c r="I29" s="9">
        <f t="shared" si="3"/>
        <v>0</v>
      </c>
      <c r="J29" s="68"/>
      <c r="K29" s="69" t="e">
        <f t="shared" si="4"/>
        <v>#DIV/0!</v>
      </c>
    </row>
    <row r="30" spans="1:12" x14ac:dyDescent="0.25">
      <c r="A30" t="s">
        <v>42</v>
      </c>
      <c r="B30" s="62"/>
      <c r="C30" s="62"/>
      <c r="D30" s="62"/>
      <c r="E30" s="62"/>
      <c r="F30" s="62"/>
      <c r="G30" s="62"/>
      <c r="H30" s="62"/>
      <c r="I30" s="9">
        <f t="shared" si="3"/>
        <v>0</v>
      </c>
      <c r="J30" s="70"/>
      <c r="K30" s="71" t="e">
        <f t="shared" si="4"/>
        <v>#DIV/0!</v>
      </c>
    </row>
    <row r="31" spans="1:12" x14ac:dyDescent="0.25">
      <c r="A31" t="s">
        <v>91</v>
      </c>
      <c r="B31" s="72"/>
      <c r="C31" s="72"/>
      <c r="D31" s="72"/>
      <c r="E31" s="72"/>
      <c r="F31" s="72"/>
      <c r="G31" s="72"/>
      <c r="H31" s="72"/>
      <c r="I31" s="73">
        <f t="shared" si="3"/>
        <v>0</v>
      </c>
      <c r="J31" s="74"/>
      <c r="K31" s="65" t="e">
        <f t="shared" si="4"/>
        <v>#DIV/0!</v>
      </c>
    </row>
    <row r="32" spans="1:12" x14ac:dyDescent="0.25">
      <c r="A32" t="s">
        <v>44</v>
      </c>
      <c r="B32" s="36"/>
      <c r="C32" s="36"/>
      <c r="D32" s="36"/>
      <c r="E32" s="36"/>
      <c r="F32" s="36"/>
      <c r="G32" s="36"/>
      <c r="H32" s="36"/>
      <c r="I32" s="73">
        <f t="shared" si="3"/>
        <v>0</v>
      </c>
      <c r="J32" s="36"/>
      <c r="K32" s="65" t="e">
        <f t="shared" si="4"/>
        <v>#DIV/0!</v>
      </c>
      <c r="L32" s="36"/>
    </row>
    <row r="33" spans="1:12" x14ac:dyDescent="0.25">
      <c r="A33" s="28"/>
      <c r="B33" s="36"/>
      <c r="C33" s="36"/>
      <c r="D33" s="36"/>
      <c r="E33" s="36"/>
      <c r="F33" s="36"/>
      <c r="G33" s="36"/>
      <c r="H33" s="36"/>
      <c r="I33" s="73">
        <f t="shared" si="3"/>
        <v>0</v>
      </c>
      <c r="J33" s="36"/>
      <c r="K33" s="65" t="e">
        <f t="shared" si="4"/>
        <v>#DIV/0!</v>
      </c>
      <c r="L33" s="36"/>
    </row>
    <row r="34" spans="1:12" x14ac:dyDescent="0.25">
      <c r="A34" s="28"/>
      <c r="B34" s="36"/>
      <c r="C34" s="36"/>
      <c r="D34" s="36"/>
      <c r="E34" s="36"/>
      <c r="F34" s="36"/>
      <c r="G34" s="36"/>
      <c r="H34" s="36"/>
      <c r="I34" s="73">
        <f t="shared" si="3"/>
        <v>0</v>
      </c>
      <c r="J34" s="36"/>
      <c r="K34" s="65" t="e">
        <f t="shared" si="4"/>
        <v>#DIV/0!</v>
      </c>
      <c r="L34" s="36"/>
    </row>
    <row r="35" spans="1:12" x14ac:dyDescent="0.25">
      <c r="A35" s="28"/>
      <c r="B35" s="36"/>
      <c r="C35" s="36"/>
      <c r="D35" s="36"/>
      <c r="E35" s="36"/>
      <c r="F35" s="36"/>
      <c r="G35" s="36"/>
      <c r="H35" s="36"/>
      <c r="I35" s="73">
        <f t="shared" si="3"/>
        <v>0</v>
      </c>
      <c r="J35" s="36"/>
      <c r="K35" s="65" t="e">
        <f t="shared" si="4"/>
        <v>#DIV/0!</v>
      </c>
      <c r="L35" s="36"/>
    </row>
    <row r="36" spans="1:12" x14ac:dyDescent="0.25">
      <c r="A36" s="28"/>
      <c r="B36" s="36"/>
      <c r="C36" s="36"/>
      <c r="D36" s="36"/>
      <c r="E36" s="36"/>
      <c r="F36" s="36"/>
      <c r="G36" s="36"/>
      <c r="H36" s="36"/>
      <c r="I36" s="73">
        <f t="shared" si="3"/>
        <v>0</v>
      </c>
      <c r="J36" s="36"/>
      <c r="K36" s="65" t="e">
        <f t="shared" si="4"/>
        <v>#DIV/0!</v>
      </c>
      <c r="L36" s="36"/>
    </row>
    <row r="55" ht="14.45" customHeight="1" x14ac:dyDescent="0.25"/>
    <row r="56" ht="14.45" customHeight="1" x14ac:dyDescent="0.25"/>
    <row r="57" ht="14.45" customHeight="1" x14ac:dyDescent="0.25"/>
  </sheetData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11</vt:i4>
      </vt:variant>
    </vt:vector>
  </HeadingPairs>
  <TitlesOfParts>
    <vt:vector size="32" baseType="lpstr">
      <vt:lpstr>Лист участника</vt:lpstr>
      <vt:lpstr>список</vt:lpstr>
      <vt:lpstr>Кубок Сапегино Муж</vt:lpstr>
      <vt:lpstr>Кубок Сапегино Жен</vt:lpstr>
      <vt:lpstr>Кубок Сапегино новички</vt:lpstr>
      <vt:lpstr>Качели Жен+Новички</vt:lpstr>
      <vt:lpstr>Качели Муж</vt:lpstr>
      <vt:lpstr>Интуитив 1л+дети</vt:lpstr>
      <vt:lpstr> Интуитив Жен</vt:lpstr>
      <vt:lpstr> Интуитив Муж</vt:lpstr>
      <vt:lpstr>Глок 1л+дети</vt:lpstr>
      <vt:lpstr>Глок м+ж</vt:lpstr>
      <vt:lpstr>Беготня</vt:lpstr>
      <vt:lpstr>Рабочий и колхозница Точные</vt:lpstr>
      <vt:lpstr>Рабочий и колхозница Сильные</vt:lpstr>
      <vt:lpstr>Потеряшки Точные</vt:lpstr>
      <vt:lpstr>Потеряшки Сильные</vt:lpstr>
      <vt:lpstr> Плюс-минус Точные</vt:lpstr>
      <vt:lpstr>Плюс-минус Сильные</vt:lpstr>
      <vt:lpstr>Дальность Жен+Дети</vt:lpstr>
      <vt:lpstr>Дальность Муж</vt:lpstr>
      <vt:lpstr>' Интуитив Жен'!Область_печати</vt:lpstr>
      <vt:lpstr>' Интуитив Муж'!Область_печати</vt:lpstr>
      <vt:lpstr>' Плюс-минус Точные'!Область_печати</vt:lpstr>
      <vt:lpstr>'Глок м+ж'!Область_печати</vt:lpstr>
      <vt:lpstr>'Дальность Муж'!Область_печати</vt:lpstr>
      <vt:lpstr>'Качели Муж'!Область_печати</vt:lpstr>
      <vt:lpstr>'Кубок Сапегино Жен'!Область_печати</vt:lpstr>
      <vt:lpstr>'Кубок Сапегино Муж'!Область_печати</vt:lpstr>
      <vt:lpstr>'Кубок Сапегино новички'!Область_печати</vt:lpstr>
      <vt:lpstr>'Потеряшки Точные'!Область_печати</vt:lpstr>
      <vt:lpstr>'Рабочий и колхозница Точные'!Область_печати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Dolgikh</dc:creator>
  <cp:lastModifiedBy>Dolgikh</cp:lastModifiedBy>
  <cp:lastPrinted>2024-06-30T14:52:24Z</cp:lastPrinted>
  <dcterms:created xsi:type="dcterms:W3CDTF">2024-06-27T15:41:55Z</dcterms:created>
  <dcterms:modified xsi:type="dcterms:W3CDTF">2024-07-04T13:28:00Z</dcterms:modified>
</cp:coreProperties>
</file>