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worksheets/wsSortMap1.xml" ContentType="application/vnd.ms-excel.wsSortMap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ринтер\Таблица\"/>
    </mc:Choice>
  </mc:AlternateContent>
  <bookViews>
    <workbookView xWindow="0" yWindow="0" windowWidth="19200" windowHeight="7050" activeTab="4"/>
  </bookViews>
  <sheets>
    <sheet name="Силуэт" sheetId="1" r:id="rId1"/>
    <sheet name="Малооборотка" sheetId="2" r:id="rId2"/>
    <sheet name="Ширма" sheetId="3" r:id="rId3"/>
    <sheet name="Чингачгук" sheetId="4" r:id="rId4"/>
    <sheet name="Общий" sheetId="5" r:id="rId5"/>
    <sheet name="Итоги" sheetId="7" r:id="rId6"/>
    <sheet name="Лист1" sheetId="6" r:id="rId7"/>
  </sheets>
  <calcPr calcId="162913"/>
  <customWorkbookViews>
    <customWorkbookView name="User - Личное представление" guid="{3BD70001-BBE4-4732-A193-8023101D5826}" autoUpdate="1" mergeInterval="5" personalView="1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5" l="1"/>
  <c r="I3" i="5"/>
  <c r="J4" i="4"/>
  <c r="H22" i="3"/>
  <c r="H33" i="3"/>
  <c r="J19" i="2"/>
  <c r="H19" i="3"/>
  <c r="H4" i="3"/>
  <c r="J4" i="2"/>
  <c r="J24" i="2"/>
  <c r="J8" i="2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19" i="4"/>
  <c r="J5" i="4"/>
  <c r="J6" i="4"/>
  <c r="J7" i="4"/>
  <c r="J8" i="4"/>
  <c r="J9" i="4"/>
  <c r="J10" i="4"/>
  <c r="M2" i="1"/>
  <c r="M42" i="1"/>
  <c r="M17" i="1"/>
  <c r="J29" i="2"/>
  <c r="J10" i="2"/>
  <c r="J7" i="2"/>
  <c r="J9" i="2"/>
  <c r="J23" i="2"/>
  <c r="J25" i="2"/>
  <c r="J26" i="2"/>
  <c r="J27" i="2"/>
  <c r="J28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21" i="2"/>
  <c r="J22" i="2"/>
  <c r="J20" i="2"/>
  <c r="M24" i="1"/>
  <c r="M41" i="1"/>
  <c r="M40" i="1"/>
  <c r="M39" i="1"/>
  <c r="M38" i="1"/>
  <c r="M35" i="1"/>
  <c r="M34" i="1"/>
  <c r="M31" i="1"/>
  <c r="M30" i="1"/>
  <c r="M29" i="1"/>
  <c r="M28" i="1"/>
  <c r="M33" i="1"/>
  <c r="J6" i="2"/>
  <c r="J5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19" i="2"/>
  <c r="N5" i="2"/>
  <c r="N6" i="2"/>
  <c r="N7" i="2"/>
  <c r="N8" i="2"/>
  <c r="N9" i="2"/>
  <c r="N10" i="2"/>
  <c r="N4" i="2"/>
  <c r="A4" i="7"/>
  <c r="B4" i="7" s="1"/>
  <c r="A3" i="7"/>
  <c r="B3" i="7" s="1"/>
  <c r="A2" i="7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19" i="1"/>
  <c r="P5" i="1"/>
  <c r="P6" i="1"/>
  <c r="P7" i="1"/>
  <c r="P8" i="1"/>
  <c r="P9" i="1"/>
  <c r="P10" i="1"/>
  <c r="P4" i="1"/>
  <c r="M37" i="1"/>
  <c r="M32" i="1"/>
  <c r="M36" i="1"/>
  <c r="C5" i="6"/>
  <c r="C7" i="6"/>
  <c r="C12" i="6"/>
  <c r="C16" i="6"/>
  <c r="C9" i="6"/>
  <c r="C13" i="6"/>
  <c r="C3" i="6"/>
  <c r="C14" i="6"/>
  <c r="C26" i="6"/>
  <c r="C6" i="6"/>
  <c r="C2" i="6"/>
  <c r="C23" i="6"/>
  <c r="C11" i="6"/>
  <c r="C19" i="6"/>
  <c r="C32" i="6"/>
  <c r="C22" i="6"/>
  <c r="C29" i="6"/>
  <c r="C4" i="6"/>
  <c r="C18" i="6"/>
  <c r="C27" i="6"/>
  <c r="C8" i="6"/>
  <c r="C10" i="6"/>
  <c r="C17" i="6"/>
  <c r="C20" i="6"/>
  <c r="C28" i="6"/>
  <c r="C31" i="6"/>
  <c r="C30" i="6"/>
  <c r="C21" i="6"/>
  <c r="C24" i="6"/>
  <c r="C15" i="6"/>
  <c r="C25" i="6"/>
  <c r="H5" i="3"/>
  <c r="H6" i="3"/>
  <c r="H7" i="3"/>
  <c r="H8" i="3"/>
  <c r="H9" i="3"/>
  <c r="H10" i="3"/>
  <c r="J17" i="4" l="1"/>
  <c r="K40" i="4" s="1"/>
  <c r="H24" i="5" s="1"/>
  <c r="K24" i="5" s="1"/>
  <c r="H2" i="3"/>
  <c r="I4" i="3" s="1"/>
  <c r="J17" i="2"/>
  <c r="J2" i="4"/>
  <c r="T12" i="5"/>
  <c r="T14" i="5"/>
  <c r="U14" i="5"/>
  <c r="R4" i="5"/>
  <c r="R5" i="5"/>
  <c r="R6" i="5"/>
  <c r="R7" i="5"/>
  <c r="R8" i="5"/>
  <c r="R9" i="5"/>
  <c r="R10" i="5"/>
  <c r="R11" i="5"/>
  <c r="R12" i="5"/>
  <c r="R13" i="5"/>
  <c r="R14" i="5"/>
  <c r="S14" i="5"/>
  <c r="R3" i="5"/>
  <c r="P4" i="5"/>
  <c r="P5" i="5"/>
  <c r="P6" i="5"/>
  <c r="P7" i="5"/>
  <c r="P8" i="5"/>
  <c r="P9" i="5"/>
  <c r="P10" i="5"/>
  <c r="P11" i="5"/>
  <c r="P12" i="5"/>
  <c r="P13" i="5"/>
  <c r="P14" i="5"/>
  <c r="Q14" i="5"/>
  <c r="P3" i="5"/>
  <c r="N4" i="5"/>
  <c r="N5" i="5"/>
  <c r="N6" i="5"/>
  <c r="N7" i="5"/>
  <c r="N8" i="5"/>
  <c r="N9" i="5"/>
  <c r="N10" i="5"/>
  <c r="N11" i="5"/>
  <c r="N12" i="5"/>
  <c r="N13" i="5"/>
  <c r="N14" i="5"/>
  <c r="O14" i="5"/>
  <c r="N3" i="5"/>
  <c r="I8" i="5"/>
  <c r="I26" i="5"/>
  <c r="I28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" i="5"/>
  <c r="E12" i="5"/>
  <c r="E24" i="5"/>
  <c r="E27" i="5"/>
  <c r="E28" i="5"/>
  <c r="E29" i="5"/>
  <c r="E30" i="5"/>
  <c r="E31" i="5"/>
  <c r="E32" i="5"/>
  <c r="E33" i="5"/>
  <c r="E3" i="5"/>
  <c r="C4" i="5"/>
  <c r="C5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I18" i="5"/>
  <c r="I19" i="5"/>
  <c r="I21" i="5"/>
  <c r="I23" i="5"/>
  <c r="M43" i="1"/>
  <c r="I27" i="5" s="1"/>
  <c r="M44" i="1"/>
  <c r="M45" i="1"/>
  <c r="I29" i="5" s="1"/>
  <c r="M46" i="1"/>
  <c r="M47" i="1"/>
  <c r="I31" i="5" s="1"/>
  <c r="M48" i="1"/>
  <c r="M49" i="1"/>
  <c r="I15" i="5"/>
  <c r="I14" i="5"/>
  <c r="I13" i="5"/>
  <c r="M27" i="1"/>
  <c r="I11" i="5" s="1"/>
  <c r="M26" i="1"/>
  <c r="I10" i="5" s="1"/>
  <c r="M25" i="1"/>
  <c r="I9" i="5" s="1"/>
  <c r="M23" i="1"/>
  <c r="I7" i="5" s="1"/>
  <c r="M22" i="1"/>
  <c r="I6" i="5" s="1"/>
  <c r="M21" i="1"/>
  <c r="I5" i="5" s="1"/>
  <c r="M20" i="1"/>
  <c r="I4" i="5" s="1"/>
  <c r="M19" i="1"/>
  <c r="M14" i="1"/>
  <c r="M13" i="1"/>
  <c r="M12" i="1"/>
  <c r="T11" i="5" s="1"/>
  <c r="M11" i="1"/>
  <c r="T10" i="5" s="1"/>
  <c r="M10" i="1"/>
  <c r="M9" i="1"/>
  <c r="T8" i="5" s="1"/>
  <c r="M8" i="1"/>
  <c r="T7" i="5" s="1"/>
  <c r="M7" i="1"/>
  <c r="T6" i="5" s="1"/>
  <c r="M6" i="1"/>
  <c r="M5" i="1"/>
  <c r="T4" i="5" s="1"/>
  <c r="M4" i="1"/>
  <c r="J49" i="4"/>
  <c r="J48" i="4"/>
  <c r="J47" i="4"/>
  <c r="J46" i="4"/>
  <c r="J45" i="4"/>
  <c r="J44" i="4"/>
  <c r="J43" i="4"/>
  <c r="Q12" i="4"/>
  <c r="T9" i="4"/>
  <c r="T8" i="4"/>
  <c r="T7" i="4"/>
  <c r="T6" i="4"/>
  <c r="T5" i="4"/>
  <c r="H49" i="3"/>
  <c r="H48" i="3"/>
  <c r="H47" i="3"/>
  <c r="H46" i="3"/>
  <c r="H45" i="3"/>
  <c r="H44" i="3"/>
  <c r="H43" i="3"/>
  <c r="H42" i="3"/>
  <c r="E26" i="5" s="1"/>
  <c r="H41" i="3"/>
  <c r="E25" i="5" s="1"/>
  <c r="H40" i="3"/>
  <c r="H39" i="3"/>
  <c r="E23" i="5" s="1"/>
  <c r="H38" i="3"/>
  <c r="E22" i="5" s="1"/>
  <c r="H37" i="3"/>
  <c r="E21" i="5" s="1"/>
  <c r="H36" i="3"/>
  <c r="E20" i="5" s="1"/>
  <c r="H35" i="3"/>
  <c r="E19" i="5" s="1"/>
  <c r="H34" i="3"/>
  <c r="E18" i="5" s="1"/>
  <c r="H32" i="3"/>
  <c r="E16" i="5" s="1"/>
  <c r="H31" i="3"/>
  <c r="E15" i="5" s="1"/>
  <c r="H30" i="3"/>
  <c r="E14" i="5" s="1"/>
  <c r="H29" i="3"/>
  <c r="E13" i="5" s="1"/>
  <c r="H28" i="3"/>
  <c r="H27" i="3"/>
  <c r="E11" i="5" s="1"/>
  <c r="H26" i="3"/>
  <c r="E10" i="5" s="1"/>
  <c r="H25" i="3"/>
  <c r="E9" i="5" s="1"/>
  <c r="H24" i="3"/>
  <c r="E8" i="5" s="1"/>
  <c r="H23" i="3"/>
  <c r="E7" i="5" s="1"/>
  <c r="E6" i="5"/>
  <c r="H21" i="3"/>
  <c r="E5" i="5" s="1"/>
  <c r="H20" i="3"/>
  <c r="E4" i="5" s="1"/>
  <c r="O12" i="3"/>
  <c r="R9" i="3"/>
  <c r="R8" i="3"/>
  <c r="R7" i="3"/>
  <c r="R6" i="3"/>
  <c r="R5" i="3"/>
  <c r="J43" i="2"/>
  <c r="J44" i="2"/>
  <c r="J45" i="2"/>
  <c r="J46" i="2"/>
  <c r="J47" i="2"/>
  <c r="J48" i="2"/>
  <c r="J49" i="2"/>
  <c r="C6" i="5"/>
  <c r="Q12" i="2"/>
  <c r="T9" i="2"/>
  <c r="T8" i="2"/>
  <c r="T7" i="2"/>
  <c r="T6" i="2"/>
  <c r="T5" i="2"/>
  <c r="J2" i="2"/>
  <c r="K26" i="4" l="1"/>
  <c r="H10" i="5" s="1"/>
  <c r="K10" i="5" s="1"/>
  <c r="K46" i="4"/>
  <c r="H30" i="5" s="1"/>
  <c r="K22" i="4"/>
  <c r="H6" i="5" s="1"/>
  <c r="K6" i="5" s="1"/>
  <c r="K28" i="4"/>
  <c r="H12" i="5" s="1"/>
  <c r="K12" i="5" s="1"/>
  <c r="K33" i="4"/>
  <c r="H17" i="5" s="1"/>
  <c r="K17" i="5" s="1"/>
  <c r="K38" i="4"/>
  <c r="H22" i="5" s="1"/>
  <c r="K22" i="5" s="1"/>
  <c r="K20" i="4"/>
  <c r="H4" i="5" s="1"/>
  <c r="K4" i="5" s="1"/>
  <c r="K25" i="4"/>
  <c r="H9" i="5" s="1"/>
  <c r="K9" i="5" s="1"/>
  <c r="K30" i="4"/>
  <c r="H14" i="5" s="1"/>
  <c r="K14" i="5" s="1"/>
  <c r="K36" i="4"/>
  <c r="H20" i="5" s="1"/>
  <c r="K20" i="5" s="1"/>
  <c r="K41" i="4"/>
  <c r="H25" i="5" s="1"/>
  <c r="K25" i="5" s="1"/>
  <c r="K45" i="4"/>
  <c r="H29" i="5" s="1"/>
  <c r="K49" i="4"/>
  <c r="H33" i="5" s="1"/>
  <c r="K21" i="4"/>
  <c r="H5" i="5" s="1"/>
  <c r="K5" i="5" s="1"/>
  <c r="K32" i="4"/>
  <c r="H16" i="5" s="1"/>
  <c r="K16" i="5" s="1"/>
  <c r="K37" i="4"/>
  <c r="H21" i="5" s="1"/>
  <c r="K21" i="5" s="1"/>
  <c r="K42" i="4"/>
  <c r="H26" i="5" s="1"/>
  <c r="K26" i="5" s="1"/>
  <c r="K24" i="4"/>
  <c r="H8" i="5" s="1"/>
  <c r="K8" i="5" s="1"/>
  <c r="K29" i="4"/>
  <c r="H13" i="5" s="1"/>
  <c r="K13" i="5" s="1"/>
  <c r="K34" i="4"/>
  <c r="H18" i="5" s="1"/>
  <c r="K18" i="5" s="1"/>
  <c r="K44" i="4"/>
  <c r="H28" i="5" s="1"/>
  <c r="K48" i="4"/>
  <c r="H32" i="5" s="1"/>
  <c r="H17" i="3"/>
  <c r="I19" i="3" s="1"/>
  <c r="E17" i="5"/>
  <c r="K43" i="2"/>
  <c r="D27" i="5" s="1"/>
  <c r="C3" i="5"/>
  <c r="I12" i="5"/>
  <c r="I20" i="5"/>
  <c r="K12" i="2"/>
  <c r="O11" i="5" s="1"/>
  <c r="K4" i="2"/>
  <c r="K12" i="4"/>
  <c r="S11" i="5" s="1"/>
  <c r="K4" i="4"/>
  <c r="I30" i="5"/>
  <c r="I33" i="5"/>
  <c r="I22" i="5"/>
  <c r="T5" i="5"/>
  <c r="I25" i="5"/>
  <c r="T13" i="5"/>
  <c r="I17" i="5"/>
  <c r="I32" i="5"/>
  <c r="I24" i="5"/>
  <c r="I16" i="5"/>
  <c r="T3" i="5"/>
  <c r="T9" i="5"/>
  <c r="K23" i="4"/>
  <c r="H7" i="5" s="1"/>
  <c r="K7" i="5" s="1"/>
  <c r="K27" i="4"/>
  <c r="H11" i="5" s="1"/>
  <c r="K11" i="5" s="1"/>
  <c r="K31" i="4"/>
  <c r="H15" i="5" s="1"/>
  <c r="K15" i="5" s="1"/>
  <c r="K35" i="4"/>
  <c r="H19" i="5" s="1"/>
  <c r="K19" i="5" s="1"/>
  <c r="K39" i="4"/>
  <c r="H23" i="5" s="1"/>
  <c r="K23" i="5" s="1"/>
  <c r="K43" i="4"/>
  <c r="H27" i="5" s="1"/>
  <c r="K47" i="4"/>
  <c r="H31" i="5" s="1"/>
  <c r="K6" i="4"/>
  <c r="S5" i="5" s="1"/>
  <c r="V5" i="5" s="1"/>
  <c r="K8" i="4"/>
  <c r="S7" i="5" s="1"/>
  <c r="V7" i="5" s="1"/>
  <c r="K10" i="4"/>
  <c r="S9" i="5" s="1"/>
  <c r="V9" i="5" s="1"/>
  <c r="K13" i="4"/>
  <c r="S12" i="5" s="1"/>
  <c r="K19" i="4"/>
  <c r="K11" i="4"/>
  <c r="S10" i="5" s="1"/>
  <c r="K14" i="4"/>
  <c r="S13" i="5" s="1"/>
  <c r="K5" i="4"/>
  <c r="S4" i="5" s="1"/>
  <c r="V4" i="5" s="1"/>
  <c r="K7" i="4"/>
  <c r="S6" i="5" s="1"/>
  <c r="V6" i="5" s="1"/>
  <c r="K9" i="4"/>
  <c r="S8" i="5" s="1"/>
  <c r="V8" i="5" s="1"/>
  <c r="I14" i="3"/>
  <c r="Q13" i="5" s="1"/>
  <c r="I13" i="3"/>
  <c r="Q12" i="5" s="1"/>
  <c r="I8" i="3"/>
  <c r="Q7" i="5" s="1"/>
  <c r="I6" i="3"/>
  <c r="Q5" i="5" s="1"/>
  <c r="I12" i="3"/>
  <c r="Q11" i="5" s="1"/>
  <c r="I9" i="3"/>
  <c r="Q8" i="5" s="1"/>
  <c r="I7" i="3"/>
  <c r="Q6" i="5" s="1"/>
  <c r="I5" i="3"/>
  <c r="Q4" i="5" s="1"/>
  <c r="I11" i="3"/>
  <c r="Q10" i="5" s="1"/>
  <c r="I10" i="3"/>
  <c r="Q9" i="5" s="1"/>
  <c r="K6" i="2"/>
  <c r="O5" i="5" s="1"/>
  <c r="K8" i="2"/>
  <c r="O7" i="5" s="1"/>
  <c r="K10" i="2"/>
  <c r="O9" i="5" s="1"/>
  <c r="K13" i="2"/>
  <c r="O12" i="5" s="1"/>
  <c r="K11" i="2"/>
  <c r="O10" i="5" s="1"/>
  <c r="K14" i="2"/>
  <c r="O13" i="5" s="1"/>
  <c r="K5" i="2"/>
  <c r="O4" i="5" s="1"/>
  <c r="K7" i="2"/>
  <c r="O6" i="5" s="1"/>
  <c r="K9" i="2"/>
  <c r="O8" i="5" s="1"/>
  <c r="H3" i="5" l="1"/>
  <c r="K3" i="5" s="1"/>
  <c r="X3" i="5" s="1"/>
  <c r="A37" i="7"/>
  <c r="B37" i="7" s="1"/>
  <c r="A38" i="7"/>
  <c r="B38" i="7" s="1"/>
  <c r="A39" i="7"/>
  <c r="B39" i="7" s="1"/>
  <c r="S3" i="5"/>
  <c r="Y3" i="5" s="1"/>
  <c r="A34" i="7"/>
  <c r="B34" i="7" s="1"/>
  <c r="A33" i="7"/>
  <c r="B33" i="7" s="1"/>
  <c r="A32" i="7"/>
  <c r="B32" i="7" s="1"/>
  <c r="I44" i="3"/>
  <c r="F28" i="5" s="1"/>
  <c r="I21" i="3"/>
  <c r="F5" i="5" s="1"/>
  <c r="I20" i="3"/>
  <c r="F4" i="5" s="1"/>
  <c r="I29" i="3"/>
  <c r="F13" i="5" s="1"/>
  <c r="I35" i="3"/>
  <c r="F19" i="5" s="1"/>
  <c r="I47" i="3"/>
  <c r="F31" i="5" s="1"/>
  <c r="I38" i="3"/>
  <c r="F22" i="5" s="1"/>
  <c r="I42" i="3"/>
  <c r="F26" i="5" s="1"/>
  <c r="I36" i="3"/>
  <c r="F20" i="5" s="1"/>
  <c r="I31" i="3"/>
  <c r="F15" i="5" s="1"/>
  <c r="I45" i="3"/>
  <c r="F29" i="5" s="1"/>
  <c r="I46" i="3"/>
  <c r="F30" i="5" s="1"/>
  <c r="I32" i="3"/>
  <c r="F16" i="5" s="1"/>
  <c r="I43" i="3"/>
  <c r="F27" i="5" s="1"/>
  <c r="I33" i="3"/>
  <c r="F17" i="5" s="1"/>
  <c r="I34" i="3"/>
  <c r="F18" i="5" s="1"/>
  <c r="I48" i="3"/>
  <c r="F32" i="5" s="1"/>
  <c r="I28" i="3"/>
  <c r="F12" i="5" s="1"/>
  <c r="I27" i="3"/>
  <c r="F11" i="5" s="1"/>
  <c r="I49" i="3"/>
  <c r="F33" i="5" s="1"/>
  <c r="I37" i="3"/>
  <c r="F21" i="5" s="1"/>
  <c r="I26" i="3"/>
  <c r="F10" i="5" s="1"/>
  <c r="I40" i="3"/>
  <c r="F24" i="5" s="1"/>
  <c r="I24" i="3"/>
  <c r="F8" i="5" s="1"/>
  <c r="I23" i="3"/>
  <c r="F7" i="5" s="1"/>
  <c r="I39" i="3"/>
  <c r="F23" i="5" s="1"/>
  <c r="I25" i="3"/>
  <c r="F9" i="5" s="1"/>
  <c r="I41" i="3"/>
  <c r="F25" i="5" s="1"/>
  <c r="I30" i="3"/>
  <c r="F14" i="5" s="1"/>
  <c r="I22" i="3"/>
  <c r="F6" i="5" s="1"/>
  <c r="Q3" i="5"/>
  <c r="A24" i="7"/>
  <c r="B24" i="7" s="1"/>
  <c r="A23" i="7"/>
  <c r="B23" i="7" s="1"/>
  <c r="A22" i="7"/>
  <c r="B22" i="7" s="1"/>
  <c r="F3" i="5"/>
  <c r="K19" i="2"/>
  <c r="K46" i="2"/>
  <c r="D30" i="5" s="1"/>
  <c r="K48" i="2"/>
  <c r="D32" i="5" s="1"/>
  <c r="K44" i="2"/>
  <c r="D28" i="5" s="1"/>
  <c r="K20" i="2"/>
  <c r="D4" i="5" s="1"/>
  <c r="K24" i="2"/>
  <c r="D8" i="5" s="1"/>
  <c r="K28" i="2"/>
  <c r="D12" i="5" s="1"/>
  <c r="K32" i="2"/>
  <c r="D16" i="5" s="1"/>
  <c r="K36" i="2"/>
  <c r="D20" i="5" s="1"/>
  <c r="K40" i="2"/>
  <c r="D24" i="5" s="1"/>
  <c r="K41" i="2"/>
  <c r="D25" i="5" s="1"/>
  <c r="K22" i="2"/>
  <c r="D6" i="5" s="1"/>
  <c r="K42" i="2"/>
  <c r="D26" i="5" s="1"/>
  <c r="K23" i="2"/>
  <c r="D7" i="5" s="1"/>
  <c r="K31" i="2"/>
  <c r="D15" i="5" s="1"/>
  <c r="K39" i="2"/>
  <c r="D23" i="5" s="1"/>
  <c r="K21" i="2"/>
  <c r="D5" i="5" s="1"/>
  <c r="K25" i="2"/>
  <c r="D9" i="5" s="1"/>
  <c r="K29" i="2"/>
  <c r="D13" i="5" s="1"/>
  <c r="K33" i="2"/>
  <c r="D17" i="5" s="1"/>
  <c r="K37" i="2"/>
  <c r="D21" i="5" s="1"/>
  <c r="K26" i="2"/>
  <c r="D10" i="5" s="1"/>
  <c r="K34" i="2"/>
  <c r="D18" i="5" s="1"/>
  <c r="K38" i="2"/>
  <c r="D22" i="5" s="1"/>
  <c r="K27" i="2"/>
  <c r="D11" i="5" s="1"/>
  <c r="K35" i="2"/>
  <c r="D19" i="5" s="1"/>
  <c r="K30" i="2"/>
  <c r="D14" i="5" s="1"/>
  <c r="K47" i="2"/>
  <c r="D31" i="5" s="1"/>
  <c r="K45" i="2"/>
  <c r="D29" i="5" s="1"/>
  <c r="K49" i="2"/>
  <c r="D33" i="5" s="1"/>
  <c r="O3" i="5"/>
  <c r="A13" i="7"/>
  <c r="B13" i="7" s="1"/>
  <c r="A12" i="7"/>
  <c r="B12" i="7" s="1"/>
  <c r="A14" i="7"/>
  <c r="B14" i="7" s="1"/>
  <c r="N4" i="1"/>
  <c r="U3" i="5" s="1"/>
  <c r="N5" i="1"/>
  <c r="U4" i="5" s="1"/>
  <c r="N9" i="1"/>
  <c r="U8" i="5" s="1"/>
  <c r="N6" i="1"/>
  <c r="U5" i="5" s="1"/>
  <c r="N10" i="1"/>
  <c r="N7" i="1"/>
  <c r="N8" i="1"/>
  <c r="U7" i="5" s="1"/>
  <c r="N19" i="1"/>
  <c r="J3" i="5" s="1"/>
  <c r="N21" i="1"/>
  <c r="J5" i="5" s="1"/>
  <c r="N25" i="1"/>
  <c r="J9" i="5" s="1"/>
  <c r="N29" i="1"/>
  <c r="J13" i="5" s="1"/>
  <c r="N33" i="1"/>
  <c r="N38" i="1"/>
  <c r="J22" i="5" s="1"/>
  <c r="N23" i="1"/>
  <c r="J7" i="5" s="1"/>
  <c r="N31" i="1"/>
  <c r="J15" i="5" s="1"/>
  <c r="N42" i="1"/>
  <c r="J26" i="5" s="1"/>
  <c r="N24" i="1"/>
  <c r="N32" i="1"/>
  <c r="J16" i="5" s="1"/>
  <c r="N43" i="1"/>
  <c r="J27" i="5" s="1"/>
  <c r="N22" i="1"/>
  <c r="J6" i="5" s="1"/>
  <c r="N26" i="1"/>
  <c r="J10" i="5" s="1"/>
  <c r="N30" i="1"/>
  <c r="J14" i="5" s="1"/>
  <c r="N34" i="1"/>
  <c r="J18" i="5" s="1"/>
  <c r="N39" i="1"/>
  <c r="J23" i="5" s="1"/>
  <c r="N27" i="1"/>
  <c r="J11" i="5" s="1"/>
  <c r="N35" i="1"/>
  <c r="J19" i="5" s="1"/>
  <c r="N20" i="1"/>
  <c r="J4" i="5" s="1"/>
  <c r="N37" i="1"/>
  <c r="J21" i="5" s="1"/>
  <c r="N41" i="1"/>
  <c r="J25" i="5" s="1"/>
  <c r="N40" i="1"/>
  <c r="J24" i="5" s="1"/>
  <c r="N36" i="1"/>
  <c r="J20" i="5" s="1"/>
  <c r="N28" i="1"/>
  <c r="J12" i="5" s="1"/>
  <c r="J8" i="5"/>
  <c r="U6" i="5"/>
  <c r="N13" i="1"/>
  <c r="U12" i="5" s="1"/>
  <c r="N14" i="1"/>
  <c r="U13" i="5" s="1"/>
  <c r="N11" i="1"/>
  <c r="U10" i="5" s="1"/>
  <c r="N47" i="1"/>
  <c r="J31" i="5" s="1"/>
  <c r="N45" i="1"/>
  <c r="J29" i="5" s="1"/>
  <c r="N48" i="1"/>
  <c r="J32" i="5" s="1"/>
  <c r="N46" i="1"/>
  <c r="J30" i="5" s="1"/>
  <c r="N44" i="1"/>
  <c r="J28" i="5" s="1"/>
  <c r="N12" i="1"/>
  <c r="U11" i="5" s="1"/>
  <c r="U9" i="5"/>
  <c r="N49" i="1"/>
  <c r="J33" i="5" s="1"/>
  <c r="A28" i="7" l="1"/>
  <c r="B28" i="7" s="1"/>
  <c r="A27" i="7"/>
  <c r="B27" i="7" s="1"/>
  <c r="A29" i="7"/>
  <c r="B29" i="7" s="1"/>
  <c r="D3" i="5"/>
  <c r="A18" i="7"/>
  <c r="B18" i="7" s="1"/>
  <c r="A17" i="7"/>
  <c r="B17" i="7" s="1"/>
  <c r="A19" i="7"/>
  <c r="B19" i="7" s="1"/>
  <c r="J17" i="5"/>
  <c r="A7" i="7"/>
  <c r="B7" i="7" s="1"/>
  <c r="A9" i="7"/>
  <c r="A8" i="7"/>
  <c r="B8" i="7" s="1"/>
</calcChain>
</file>

<file path=xl/comments1.xml><?xml version="1.0" encoding="utf-8"?>
<comments xmlns="http://schemas.openxmlformats.org/spreadsheetml/2006/main">
  <authors>
    <author>Автор</author>
  </authors>
  <commentList>
    <comment ref="B28" authorId="0" guid="{71E73178-717E-49AE-A104-6E3AF11132B9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28" authorId="0" guid="{0860F00C-2B33-44B7-8E69-74D803832268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28" authorId="0" guid="{CD148DD0-38A3-4E4A-9629-15F328779BDB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</t>
        </r>
      </text>
    </comment>
    <comment ref="L28" authorId="0" guid="{C99497FC-217E-4A11-874A-053ADE930005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28" authorId="0" guid="{0BB97D19-CA9C-4258-BFC4-2597F4CD3F86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</t>
        </r>
      </text>
    </comment>
    <comment ref="N28" authorId="0" guid="{06D36749-ED0D-4E55-9998-C25965B9986E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12" authorId="0" guid="{E6C3AA96-6DB6-48DC-A8A2-7D7AC161A763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20" authorId="0" guid="{11BF3EC6-62DB-4F70-9863-AFCA4A75A00D}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Пропуск на 30.03 </t>
        </r>
      </text>
    </comment>
  </commentList>
</comments>
</file>

<file path=xl/sharedStrings.xml><?xml version="1.0" encoding="utf-8"?>
<sst xmlns="http://schemas.openxmlformats.org/spreadsheetml/2006/main" count="417" uniqueCount="76">
  <si>
    <t>ФИО</t>
  </si>
  <si>
    <t>Баллы</t>
  </si>
  <si>
    <t>Процент</t>
  </si>
  <si>
    <t>Женщины</t>
  </si>
  <si>
    <t>Мужчины</t>
  </si>
  <si>
    <t>Максимальный результат</t>
  </si>
  <si>
    <t>1 круг</t>
  </si>
  <si>
    <t>2 круг</t>
  </si>
  <si>
    <t>3 круг</t>
  </si>
  <si>
    <t>4 круг</t>
  </si>
  <si>
    <t>Всего</t>
  </si>
  <si>
    <t>серия</t>
  </si>
  <si>
    <t>3 метра</t>
  </si>
  <si>
    <t>4 метра</t>
  </si>
  <si>
    <t>5 метров</t>
  </si>
  <si>
    <t>6 метров</t>
  </si>
  <si>
    <t>7 метров</t>
  </si>
  <si>
    <t>Круг</t>
  </si>
  <si>
    <t>1 серия</t>
  </si>
  <si>
    <t>2 серия</t>
  </si>
  <si>
    <t>3 серия</t>
  </si>
  <si>
    <t>4 серия</t>
  </si>
  <si>
    <t>5 серия</t>
  </si>
  <si>
    <t>6 серия</t>
  </si>
  <si>
    <t>7 серия</t>
  </si>
  <si>
    <t>8 серия</t>
  </si>
  <si>
    <t>9 серия</t>
  </si>
  <si>
    <t>10 серия</t>
  </si>
  <si>
    <t>5 круг</t>
  </si>
  <si>
    <t>6 круг</t>
  </si>
  <si>
    <t>7 круг</t>
  </si>
  <si>
    <t>Малооборотка</t>
  </si>
  <si>
    <t>Ширма</t>
  </si>
  <si>
    <t>Чингачгук</t>
  </si>
  <si>
    <t>Силуэт</t>
  </si>
  <si>
    <t>Дмитриев Артём</t>
  </si>
  <si>
    <t>Большов Игорь</t>
  </si>
  <si>
    <t xml:space="preserve">Матевосян Ашот </t>
  </si>
  <si>
    <t>Баландин Владимир</t>
  </si>
  <si>
    <t>Бочков Илья</t>
  </si>
  <si>
    <t xml:space="preserve">Новиков Олег </t>
  </si>
  <si>
    <t>Шлоков Роман</t>
  </si>
  <si>
    <t>Бухтияров Никита</t>
  </si>
  <si>
    <t>Сидорин Денис</t>
  </si>
  <si>
    <t>Карелин Максим</t>
  </si>
  <si>
    <t>Докучаев Кирилл</t>
  </si>
  <si>
    <t>Шабанов Олег</t>
  </si>
  <si>
    <t>Арт Василий</t>
  </si>
  <si>
    <t>Чернов Виктор</t>
  </si>
  <si>
    <t>Зеленцов Алексей</t>
  </si>
  <si>
    <t>Козин Александр</t>
  </si>
  <si>
    <t>Маношкин Сергей</t>
  </si>
  <si>
    <t>Басманов Алексей</t>
  </si>
  <si>
    <t xml:space="preserve">Харьков Данила </t>
  </si>
  <si>
    <t xml:space="preserve">Ерошин Анатолий </t>
  </si>
  <si>
    <t>Мосейчук Валерий</t>
  </si>
  <si>
    <t>Аюпов Альберт</t>
  </si>
  <si>
    <t xml:space="preserve">Дербунов Григорий </t>
  </si>
  <si>
    <t>Сушенков Дмитрий</t>
  </si>
  <si>
    <t>Дмитриева Венера</t>
  </si>
  <si>
    <t>Леншина Вера</t>
  </si>
  <si>
    <t>Ткачева Дарья</t>
  </si>
  <si>
    <t>Никитина Светлана</t>
  </si>
  <si>
    <t>Петрова Светлана</t>
  </si>
  <si>
    <t xml:space="preserve">Анциферова Юлия </t>
  </si>
  <si>
    <t>Харькова Марина</t>
  </si>
  <si>
    <t>пятерки</t>
  </si>
  <si>
    <t>четверки</t>
  </si>
  <si>
    <t>Силуэт (ж)</t>
  </si>
  <si>
    <t>Силуэт (м)</t>
  </si>
  <si>
    <t>Малооборотное (ж)</t>
  </si>
  <si>
    <t>Малооборотное (м)</t>
  </si>
  <si>
    <t>Ширма (ж)</t>
  </si>
  <si>
    <t>Ширма (м)</t>
  </si>
  <si>
    <t>Чингачгук (ж)</t>
  </si>
  <si>
    <t>Чингачгук (м)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</si>
</sst>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left"/>
    </xf>
    <xf numFmtId="0" fontId="2" fillId="0" borderId="6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/>
    <xf numFmtId="0" fontId="6" fillId="2" borderId="1" xfId="0" applyFont="1" applyFill="1" applyBorder="1" applyAlignment="1"/>
    <xf numFmtId="0" fontId="6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/>
    <xf numFmtId="0" fontId="6" fillId="0" borderId="1" xfId="0" applyFont="1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0" borderId="0" xfId="0" applyFont="1"/>
    <xf numFmtId="0" fontId="6" fillId="0" borderId="0" xfId="0" applyFont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7.xml"/><Relationship Id="rId21" Type="http://schemas.openxmlformats.org/officeDocument/2006/relationships/revisionLog" Target="revisionLog21.xml"/><Relationship Id="rId42" Type="http://schemas.openxmlformats.org/officeDocument/2006/relationships/revisionLog" Target="revisionLog42.xml"/><Relationship Id="rId63" Type="http://schemas.openxmlformats.org/officeDocument/2006/relationships/revisionLog" Target="revisionLog63.xml"/><Relationship Id="rId84" Type="http://schemas.openxmlformats.org/officeDocument/2006/relationships/revisionLog" Target="revisionLog84.xml"/><Relationship Id="rId138" Type="http://schemas.openxmlformats.org/officeDocument/2006/relationships/revisionLog" Target="revisionLog138.xml"/><Relationship Id="rId107" Type="http://schemas.openxmlformats.org/officeDocument/2006/relationships/revisionLog" Target="revisionLog107.xml"/><Relationship Id="rId11" Type="http://schemas.openxmlformats.org/officeDocument/2006/relationships/revisionLog" Target="revisionLog11.xml"/><Relationship Id="rId32" Type="http://schemas.openxmlformats.org/officeDocument/2006/relationships/revisionLog" Target="revisionLog32.xml"/><Relationship Id="rId53" Type="http://schemas.openxmlformats.org/officeDocument/2006/relationships/revisionLog" Target="revisionLog53.xml"/><Relationship Id="rId74" Type="http://schemas.openxmlformats.org/officeDocument/2006/relationships/revisionLog" Target="revisionLog74.xml"/><Relationship Id="rId128" Type="http://schemas.openxmlformats.org/officeDocument/2006/relationships/revisionLog" Target="revisionLog128.xml"/><Relationship Id="rId5" Type="http://schemas.openxmlformats.org/officeDocument/2006/relationships/revisionLog" Target="revisionLog5.xml"/><Relationship Id="rId90" Type="http://schemas.openxmlformats.org/officeDocument/2006/relationships/revisionLog" Target="revisionLog90.xml"/><Relationship Id="rId95" Type="http://schemas.openxmlformats.org/officeDocument/2006/relationships/revisionLog" Target="revisionLog95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113" Type="http://schemas.openxmlformats.org/officeDocument/2006/relationships/revisionLog" Target="revisionLog113.xml"/><Relationship Id="rId118" Type="http://schemas.openxmlformats.org/officeDocument/2006/relationships/revisionLog" Target="revisionLog118.xml"/><Relationship Id="rId134" Type="http://schemas.openxmlformats.org/officeDocument/2006/relationships/revisionLog" Target="revisionLog134.xml"/><Relationship Id="rId139" Type="http://schemas.openxmlformats.org/officeDocument/2006/relationships/revisionLog" Target="revisionLog139.xml"/><Relationship Id="rId80" Type="http://schemas.openxmlformats.org/officeDocument/2006/relationships/revisionLog" Target="revisionLog80.xml"/><Relationship Id="rId85" Type="http://schemas.openxmlformats.org/officeDocument/2006/relationships/revisionLog" Target="revisionLog85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59" Type="http://schemas.openxmlformats.org/officeDocument/2006/relationships/revisionLog" Target="revisionLog59.xml"/><Relationship Id="rId103" Type="http://schemas.openxmlformats.org/officeDocument/2006/relationships/revisionLog" Target="revisionLog103.xml"/><Relationship Id="rId108" Type="http://schemas.openxmlformats.org/officeDocument/2006/relationships/revisionLog" Target="revisionLog108.xml"/><Relationship Id="rId124" Type="http://schemas.openxmlformats.org/officeDocument/2006/relationships/revisionLog" Target="revisionLog124.xml"/><Relationship Id="rId129" Type="http://schemas.openxmlformats.org/officeDocument/2006/relationships/revisionLog" Target="revisionLog129.xml"/><Relationship Id="rId54" Type="http://schemas.openxmlformats.org/officeDocument/2006/relationships/revisionLog" Target="revisionLog54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91" Type="http://schemas.openxmlformats.org/officeDocument/2006/relationships/revisionLog" Target="revisionLog91.xml"/><Relationship Id="rId96" Type="http://schemas.openxmlformats.org/officeDocument/2006/relationships/revisionLog" Target="revisionLog96.xml"/><Relationship Id="rId140" Type="http://schemas.openxmlformats.org/officeDocument/2006/relationships/revisionLog" Target="revisionLog140.xml"/><Relationship Id="rId145" Type="http://schemas.openxmlformats.org/officeDocument/2006/relationships/revisionLog" Target="revisionLog145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49" Type="http://schemas.openxmlformats.org/officeDocument/2006/relationships/revisionLog" Target="revisionLog49.xml"/><Relationship Id="rId114" Type="http://schemas.openxmlformats.org/officeDocument/2006/relationships/revisionLog" Target="revisionLog114.xml"/><Relationship Id="rId119" Type="http://schemas.openxmlformats.org/officeDocument/2006/relationships/revisionLog" Target="revisionLog119.xml"/><Relationship Id="rId44" Type="http://schemas.openxmlformats.org/officeDocument/2006/relationships/revisionLog" Target="revisionLog44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81" Type="http://schemas.openxmlformats.org/officeDocument/2006/relationships/revisionLog" Target="revisionLog81.xml"/><Relationship Id="rId86" Type="http://schemas.openxmlformats.org/officeDocument/2006/relationships/revisionLog" Target="revisionLog86.xml"/><Relationship Id="rId130" Type="http://schemas.openxmlformats.org/officeDocument/2006/relationships/revisionLog" Target="revisionLog130.xml"/><Relationship Id="rId135" Type="http://schemas.openxmlformats.org/officeDocument/2006/relationships/revisionLog" Target="revisionLog135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109" Type="http://schemas.openxmlformats.org/officeDocument/2006/relationships/revisionLog" Target="revisionLog10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97.xml"/><Relationship Id="rId104" Type="http://schemas.openxmlformats.org/officeDocument/2006/relationships/revisionLog" Target="revisionLog104.xml"/><Relationship Id="rId120" Type="http://schemas.openxmlformats.org/officeDocument/2006/relationships/revisionLog" Target="revisionLog120.xml"/><Relationship Id="rId125" Type="http://schemas.openxmlformats.org/officeDocument/2006/relationships/revisionLog" Target="revisionLog125.xml"/><Relationship Id="rId141" Type="http://schemas.openxmlformats.org/officeDocument/2006/relationships/revisionLog" Target="revisionLog141.xml"/><Relationship Id="rId146" Type="http://schemas.openxmlformats.org/officeDocument/2006/relationships/revisionLog" Target="revisionLog146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Relationship Id="rId92" Type="http://schemas.openxmlformats.org/officeDocument/2006/relationships/revisionLog" Target="revisionLog92.xml"/><Relationship Id="rId2" Type="http://schemas.openxmlformats.org/officeDocument/2006/relationships/revisionLog" Target="revisionLog2.xml"/><Relationship Id="rId29" Type="http://schemas.openxmlformats.org/officeDocument/2006/relationships/revisionLog" Target="revisionLog29.xml"/><Relationship Id="rId24" Type="http://schemas.openxmlformats.org/officeDocument/2006/relationships/revisionLog" Target="revisionLog24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66" Type="http://schemas.openxmlformats.org/officeDocument/2006/relationships/revisionLog" Target="revisionLog66.xml"/><Relationship Id="rId87" Type="http://schemas.openxmlformats.org/officeDocument/2006/relationships/revisionLog" Target="revisionLog87.xml"/><Relationship Id="rId110" Type="http://schemas.openxmlformats.org/officeDocument/2006/relationships/revisionLog" Target="revisionLog110.xml"/><Relationship Id="rId115" Type="http://schemas.openxmlformats.org/officeDocument/2006/relationships/revisionLog" Target="revisionLog115.xml"/><Relationship Id="rId131" Type="http://schemas.openxmlformats.org/officeDocument/2006/relationships/revisionLog" Target="revisionLog131.xml"/><Relationship Id="rId136" Type="http://schemas.openxmlformats.org/officeDocument/2006/relationships/revisionLog" Target="revisionLog136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9" Type="http://schemas.openxmlformats.org/officeDocument/2006/relationships/revisionLog" Target="revisionLog19.xml"/><Relationship Id="rId14" Type="http://schemas.openxmlformats.org/officeDocument/2006/relationships/revisionLog" Target="revisionLog14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56" Type="http://schemas.openxmlformats.org/officeDocument/2006/relationships/revisionLog" Target="revisionLog56.xml"/><Relationship Id="rId77" Type="http://schemas.openxmlformats.org/officeDocument/2006/relationships/revisionLog" Target="revisionLog77.xml"/><Relationship Id="rId100" Type="http://schemas.openxmlformats.org/officeDocument/2006/relationships/revisionLog" Target="revisionLog100.xml"/><Relationship Id="rId105" Type="http://schemas.openxmlformats.org/officeDocument/2006/relationships/revisionLog" Target="revisionLog105.xml"/><Relationship Id="rId126" Type="http://schemas.openxmlformats.org/officeDocument/2006/relationships/revisionLog" Target="revisionLog126.xml"/><Relationship Id="rId147" Type="http://schemas.openxmlformats.org/officeDocument/2006/relationships/revisionLog" Target="revisionLog147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93" Type="http://schemas.openxmlformats.org/officeDocument/2006/relationships/revisionLog" Target="revisionLog93.xml"/><Relationship Id="rId98" Type="http://schemas.openxmlformats.org/officeDocument/2006/relationships/revisionLog" Target="revisionLog98.xml"/><Relationship Id="rId121" Type="http://schemas.openxmlformats.org/officeDocument/2006/relationships/revisionLog" Target="revisionLog121.xml"/><Relationship Id="rId142" Type="http://schemas.openxmlformats.org/officeDocument/2006/relationships/revisionLog" Target="revisionLog142.xml"/><Relationship Id="rId3" Type="http://schemas.openxmlformats.org/officeDocument/2006/relationships/revisionLog" Target="revisionLog3.xml"/><Relationship Id="rId25" Type="http://schemas.openxmlformats.org/officeDocument/2006/relationships/revisionLog" Target="revisionLog25.xml"/><Relationship Id="rId46" Type="http://schemas.openxmlformats.org/officeDocument/2006/relationships/revisionLog" Target="revisionLog46.xml"/><Relationship Id="rId67" Type="http://schemas.openxmlformats.org/officeDocument/2006/relationships/revisionLog" Target="revisionLog67.xml"/><Relationship Id="rId116" Type="http://schemas.openxmlformats.org/officeDocument/2006/relationships/revisionLog" Target="revisionLog116.xml"/><Relationship Id="rId137" Type="http://schemas.openxmlformats.org/officeDocument/2006/relationships/revisionLog" Target="revisionLog13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62" Type="http://schemas.openxmlformats.org/officeDocument/2006/relationships/revisionLog" Target="revisionLog62.xml"/><Relationship Id="rId83" Type="http://schemas.openxmlformats.org/officeDocument/2006/relationships/revisionLog" Target="revisionLog83.xml"/><Relationship Id="rId88" Type="http://schemas.openxmlformats.org/officeDocument/2006/relationships/revisionLog" Target="revisionLog88.xml"/><Relationship Id="rId111" Type="http://schemas.openxmlformats.org/officeDocument/2006/relationships/revisionLog" Target="revisionLog111.xml"/><Relationship Id="rId132" Type="http://schemas.openxmlformats.org/officeDocument/2006/relationships/revisionLog" Target="revisionLog132.xml"/><Relationship Id="rId15" Type="http://schemas.openxmlformats.org/officeDocument/2006/relationships/revisionLog" Target="revisionLog15.xml"/><Relationship Id="rId36" Type="http://schemas.openxmlformats.org/officeDocument/2006/relationships/revisionLog" Target="revisionLog36.xml"/><Relationship Id="rId57" Type="http://schemas.openxmlformats.org/officeDocument/2006/relationships/revisionLog" Target="revisionLog57.xml"/><Relationship Id="rId106" Type="http://schemas.openxmlformats.org/officeDocument/2006/relationships/revisionLog" Target="revisionLog106.xml"/><Relationship Id="rId127" Type="http://schemas.openxmlformats.org/officeDocument/2006/relationships/revisionLog" Target="revisionLog127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52" Type="http://schemas.openxmlformats.org/officeDocument/2006/relationships/revisionLog" Target="revisionLog52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94" Type="http://schemas.openxmlformats.org/officeDocument/2006/relationships/revisionLog" Target="revisionLog94.xml"/><Relationship Id="rId99" Type="http://schemas.openxmlformats.org/officeDocument/2006/relationships/revisionLog" Target="revisionLog99.xml"/><Relationship Id="rId101" Type="http://schemas.openxmlformats.org/officeDocument/2006/relationships/revisionLog" Target="revisionLog101.xml"/><Relationship Id="rId122" Type="http://schemas.openxmlformats.org/officeDocument/2006/relationships/revisionLog" Target="revisionLog122.xml"/><Relationship Id="rId143" Type="http://schemas.openxmlformats.org/officeDocument/2006/relationships/revisionLog" Target="revisionLog143.xml"/><Relationship Id="rId148" Type="http://schemas.openxmlformats.org/officeDocument/2006/relationships/revisionLog" Target="revisionLog148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26" Type="http://schemas.openxmlformats.org/officeDocument/2006/relationships/revisionLog" Target="revisionLog26.xml"/><Relationship Id="rId47" Type="http://schemas.openxmlformats.org/officeDocument/2006/relationships/revisionLog" Target="revisionLog47.xml"/><Relationship Id="rId68" Type="http://schemas.openxmlformats.org/officeDocument/2006/relationships/revisionLog" Target="revisionLog68.xml"/><Relationship Id="rId89" Type="http://schemas.openxmlformats.org/officeDocument/2006/relationships/revisionLog" Target="revisionLog89.xml"/><Relationship Id="rId112" Type="http://schemas.openxmlformats.org/officeDocument/2006/relationships/revisionLog" Target="revisionLog112.xml"/><Relationship Id="rId133" Type="http://schemas.openxmlformats.org/officeDocument/2006/relationships/revisionLog" Target="revisionLog133.xml"/><Relationship Id="rId16" Type="http://schemas.openxmlformats.org/officeDocument/2006/relationships/revisionLog" Target="revisionLog16.xml"/><Relationship Id="rId37" Type="http://schemas.openxmlformats.org/officeDocument/2006/relationships/revisionLog" Target="revisionLog37.xml"/><Relationship Id="rId58" Type="http://schemas.openxmlformats.org/officeDocument/2006/relationships/revisionLog" Target="revisionLog58.xml"/><Relationship Id="rId79" Type="http://schemas.openxmlformats.org/officeDocument/2006/relationships/revisionLog" Target="revisionLog79.xml"/><Relationship Id="rId102" Type="http://schemas.openxmlformats.org/officeDocument/2006/relationships/revisionLog" Target="revisionLog102.xml"/><Relationship Id="rId123" Type="http://schemas.openxmlformats.org/officeDocument/2006/relationships/revisionLog" Target="revisionLog123.xml"/><Relationship Id="rId144" Type="http://schemas.openxmlformats.org/officeDocument/2006/relationships/revisionLog" Target="revisionLog14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56DC3CA-C71F-4A4B-A639-48D281B6A96F}" lastGuid="{59E9CB2F-6EC0-465E-8D96-711849DDEB9F}" diskRevisions="1" revisionId="2057" version="100">
  <header guid="{2F5CAD47-0619-43C1-B42A-3A888616E14B}" dateTime="2024-03-31T08:48:18" maxSheetId="6" userName="User" r:id="rId1">
    <sheetIdMap count="5">
      <sheetId val="1"/>
      <sheetId val="2"/>
      <sheetId val="3"/>
      <sheetId val="4"/>
      <sheetId val="5"/>
    </sheetIdMap>
  </header>
  <header guid="{5243EA09-8568-4BBA-9ACE-FD912B1F0E69}" dateTime="2024-03-31T08:57:54" maxSheetId="7" userName="User" r:id="rId2" minRId="1" maxRId="65">
    <sheetIdMap count="6">
      <sheetId val="1"/>
      <sheetId val="2"/>
      <sheetId val="3"/>
      <sheetId val="4"/>
      <sheetId val="5"/>
      <sheetId val="6"/>
    </sheetIdMap>
  </header>
  <header guid="{62D81907-01A4-45B3-90DC-58E62DA43246}" dateTime="2024-03-31T10:07:55" maxSheetId="7" userName="User" r:id="rId3" minRId="66" maxRId="86">
    <sheetIdMap count="6">
      <sheetId val="1"/>
      <sheetId val="2"/>
      <sheetId val="3"/>
      <sheetId val="4"/>
      <sheetId val="5"/>
      <sheetId val="6"/>
    </sheetIdMap>
  </header>
  <header guid="{1E26F1F7-1B08-4671-A8C4-B51F11D5DD95}" dateTime="2024-03-31T10:39:23" maxSheetId="7" userName="User" r:id="rId4" minRId="87" maxRId="110">
    <sheetIdMap count="6">
      <sheetId val="1"/>
      <sheetId val="2"/>
      <sheetId val="3"/>
      <sheetId val="4"/>
      <sheetId val="5"/>
      <sheetId val="6"/>
    </sheetIdMap>
  </header>
  <header guid="{15BF548E-EBEC-447C-AD54-364C586A2899}" dateTime="2024-03-31T11:06:54" maxSheetId="7" userName="User" r:id="rId5" minRId="111" maxRId="180">
    <sheetIdMap count="6">
      <sheetId val="1"/>
      <sheetId val="2"/>
      <sheetId val="3"/>
      <sheetId val="4"/>
      <sheetId val="5"/>
      <sheetId val="6"/>
    </sheetIdMap>
  </header>
  <header guid="{C7140438-BAE9-4717-A6DA-B8A0416CC710}" dateTime="2024-03-31T11:08:32" maxSheetId="7" userName="User" r:id="rId6" minRId="181" maxRId="192">
    <sheetIdMap count="6">
      <sheetId val="1"/>
      <sheetId val="2"/>
      <sheetId val="3"/>
      <sheetId val="4"/>
      <sheetId val="5"/>
      <sheetId val="6"/>
    </sheetIdMap>
  </header>
  <header guid="{27B67C7C-932A-46EA-84C8-BD4F50FF15B7}" dateTime="2024-03-31T11:21:54" maxSheetId="7" userName="User" r:id="rId7" minRId="193" maxRId="203">
    <sheetIdMap count="6">
      <sheetId val="1"/>
      <sheetId val="2"/>
      <sheetId val="3"/>
      <sheetId val="4"/>
      <sheetId val="5"/>
      <sheetId val="6"/>
    </sheetIdMap>
  </header>
  <header guid="{4F49D46A-8228-41A6-96A7-BCC5B6FF3675}" dateTime="2024-03-31T11:22:06" maxSheetId="7" userName="User" r:id="rId8" minRId="204" maxRId="214">
    <sheetIdMap count="6">
      <sheetId val="1"/>
      <sheetId val="2"/>
      <sheetId val="3"/>
      <sheetId val="4"/>
      <sheetId val="5"/>
      <sheetId val="6"/>
    </sheetIdMap>
  </header>
  <header guid="{30C6D77B-6EBD-4DDF-979B-FB26D2C57EE9}" dateTime="2024-03-31T11:22:40" maxSheetId="7" userName="User" r:id="rId9" minRId="215" maxRId="225">
    <sheetIdMap count="6">
      <sheetId val="1"/>
      <sheetId val="2"/>
      <sheetId val="3"/>
      <sheetId val="4"/>
      <sheetId val="5"/>
      <sheetId val="6"/>
    </sheetIdMap>
  </header>
  <header guid="{E008E136-6218-4BEA-A44F-8191F8A30AC5}" dateTime="2024-03-31T11:23:20" maxSheetId="7" userName="User" r:id="rId10" minRId="226" maxRId="235">
    <sheetIdMap count="6">
      <sheetId val="1"/>
      <sheetId val="2"/>
      <sheetId val="3"/>
      <sheetId val="4"/>
      <sheetId val="5"/>
      <sheetId val="6"/>
    </sheetIdMap>
  </header>
  <header guid="{E12A394E-E06A-4F3E-ADFF-76A5C34D4274}" dateTime="2024-03-31T11:23:56" maxSheetId="7" userName="User" r:id="rId11" minRId="236" maxRId="245">
    <sheetIdMap count="6">
      <sheetId val="1"/>
      <sheetId val="2"/>
      <sheetId val="3"/>
      <sheetId val="4"/>
      <sheetId val="5"/>
      <sheetId val="6"/>
    </sheetIdMap>
  </header>
  <header guid="{56CE5D5A-B7C7-49DF-90AB-96F5B9E22392}" dateTime="2024-03-31T11:24:32" maxSheetId="7" userName="User" r:id="rId12" minRId="246" maxRId="255">
    <sheetIdMap count="6">
      <sheetId val="1"/>
      <sheetId val="2"/>
      <sheetId val="3"/>
      <sheetId val="4"/>
      <sheetId val="5"/>
      <sheetId val="6"/>
    </sheetIdMap>
  </header>
  <header guid="{D3A3416A-1558-4EC1-9B9E-CBB798E89133}" dateTime="2024-03-31T11:24:55" maxSheetId="7" userName="User" r:id="rId13" minRId="256" maxRId="266">
    <sheetIdMap count="6">
      <sheetId val="1"/>
      <sheetId val="2"/>
      <sheetId val="3"/>
      <sheetId val="4"/>
      <sheetId val="5"/>
      <sheetId val="6"/>
    </sheetIdMap>
  </header>
  <header guid="{9399EB66-83B7-4A1B-9D34-BBFF035E2BFB}" dateTime="2024-03-31T11:25:32" maxSheetId="7" userName="User" r:id="rId14" minRId="267" maxRId="276">
    <sheetIdMap count="6">
      <sheetId val="1"/>
      <sheetId val="2"/>
      <sheetId val="3"/>
      <sheetId val="4"/>
      <sheetId val="5"/>
      <sheetId val="6"/>
    </sheetIdMap>
  </header>
  <header guid="{F8B096E4-55BD-4F56-B6BE-F1CC9656EA9E}" dateTime="2024-03-31T11:36:54" maxSheetId="7" userName="User" r:id="rId15" minRId="277" maxRId="306">
    <sheetIdMap count="6">
      <sheetId val="1"/>
      <sheetId val="2"/>
      <sheetId val="3"/>
      <sheetId val="4"/>
      <sheetId val="5"/>
      <sheetId val="6"/>
    </sheetIdMap>
  </header>
  <header guid="{70042E62-05EE-4731-85D2-58A73598EDF8}" dateTime="2024-03-31T11:44:10" maxSheetId="7" userName="User" r:id="rId16" minRId="307" maxRId="317">
    <sheetIdMap count="6">
      <sheetId val="1"/>
      <sheetId val="2"/>
      <sheetId val="3"/>
      <sheetId val="4"/>
      <sheetId val="5"/>
      <sheetId val="6"/>
    </sheetIdMap>
  </header>
  <header guid="{1DC9DCFD-1AA7-4289-AA6E-00AC3EB28EC2}" dateTime="2024-03-31T11:45:12" maxSheetId="7" userName="User" r:id="rId17" minRId="318" maxRId="339">
    <sheetIdMap count="6">
      <sheetId val="1"/>
      <sheetId val="2"/>
      <sheetId val="3"/>
      <sheetId val="4"/>
      <sheetId val="5"/>
      <sheetId val="6"/>
    </sheetIdMap>
  </header>
  <header guid="{0270F2AF-563E-4663-929D-1A65098F076A}" dateTime="2024-03-31T11:45:42" maxSheetId="7" userName="User" r:id="rId18" minRId="340" maxRId="349">
    <sheetIdMap count="6">
      <sheetId val="1"/>
      <sheetId val="2"/>
      <sheetId val="3"/>
      <sheetId val="4"/>
      <sheetId val="5"/>
      <sheetId val="6"/>
    </sheetIdMap>
  </header>
  <header guid="{748E98B8-C5D1-469C-AE14-092CF71D918A}" dateTime="2024-03-31T11:46:01" maxSheetId="7" userName="User" r:id="rId19" minRId="350" maxRId="359">
    <sheetIdMap count="6">
      <sheetId val="1"/>
      <sheetId val="2"/>
      <sheetId val="3"/>
      <sheetId val="4"/>
      <sheetId val="5"/>
      <sheetId val="6"/>
    </sheetIdMap>
  </header>
  <header guid="{132BBB89-D628-4E56-A9DD-C722AA56DEFF}" dateTime="2024-03-31T11:46:24" maxSheetId="7" userName="User" r:id="rId20" minRId="360" maxRId="370">
    <sheetIdMap count="6">
      <sheetId val="1"/>
      <sheetId val="2"/>
      <sheetId val="3"/>
      <sheetId val="4"/>
      <sheetId val="5"/>
      <sheetId val="6"/>
    </sheetIdMap>
  </header>
  <header guid="{845FEDB0-1161-4877-8B5D-ED0CBE56EEAE}" dateTime="2024-03-31T11:46:49" maxSheetId="7" userName="User" r:id="rId21" minRId="371" maxRId="380">
    <sheetIdMap count="6">
      <sheetId val="1"/>
      <sheetId val="2"/>
      <sheetId val="3"/>
      <sheetId val="4"/>
      <sheetId val="5"/>
      <sheetId val="6"/>
    </sheetIdMap>
  </header>
  <header guid="{F5D1DEF4-B041-439B-8DF4-5011C8568DFD}" dateTime="2024-03-31T11:47:14" maxSheetId="7" userName="User" r:id="rId22" minRId="381" maxRId="390">
    <sheetIdMap count="6">
      <sheetId val="1"/>
      <sheetId val="2"/>
      <sheetId val="3"/>
      <sheetId val="4"/>
      <sheetId val="5"/>
      <sheetId val="6"/>
    </sheetIdMap>
  </header>
  <header guid="{08463E7C-F65B-4097-830A-ECCEF68C07D6}" dateTime="2024-03-31T11:52:12" maxSheetId="7" userName="User" r:id="rId23" minRId="391" maxRId="396">
    <sheetIdMap count="6">
      <sheetId val="1"/>
      <sheetId val="2"/>
      <sheetId val="3"/>
      <sheetId val="4"/>
      <sheetId val="5"/>
      <sheetId val="6"/>
    </sheetIdMap>
  </header>
  <header guid="{393B820B-524B-477F-ADB8-F08A9F17E403}" dateTime="2024-03-31T11:58:31" maxSheetId="8" userName="User" r:id="rId24" minRId="397" maxRId="628">
    <sheetIdMap count="7">
      <sheetId val="1"/>
      <sheetId val="2"/>
      <sheetId val="3"/>
      <sheetId val="4"/>
      <sheetId val="5"/>
      <sheetId val="7"/>
      <sheetId val="6"/>
    </sheetIdMap>
  </header>
  <header guid="{BA559E3F-1649-46B3-ABEF-3F9A9D0A5858}" dateTime="2024-03-31T11:59:30" maxSheetId="8" userName="User" r:id="rId25" minRId="629" maxRId="659">
    <sheetIdMap count="7">
      <sheetId val="1"/>
      <sheetId val="2"/>
      <sheetId val="3"/>
      <sheetId val="4"/>
      <sheetId val="5"/>
      <sheetId val="7"/>
      <sheetId val="6"/>
    </sheetIdMap>
  </header>
  <header guid="{7045CAA6-B32F-46F3-B2CC-FDDAD498D19A}" dateTime="2024-03-31T11:59:57" maxSheetId="8" userName="User" r:id="rId26" minRId="660" maxRId="669">
    <sheetIdMap count="7">
      <sheetId val="1"/>
      <sheetId val="2"/>
      <sheetId val="3"/>
      <sheetId val="4"/>
      <sheetId val="5"/>
      <sheetId val="7"/>
      <sheetId val="6"/>
    </sheetIdMap>
  </header>
  <header guid="{14BC6BBE-40EB-4B90-8AE5-3350B04AA2A1}" dateTime="2024-03-31T12:00:20" maxSheetId="8" userName="User" r:id="rId27" minRId="670" maxRId="680">
    <sheetIdMap count="7">
      <sheetId val="1"/>
      <sheetId val="2"/>
      <sheetId val="3"/>
      <sheetId val="4"/>
      <sheetId val="5"/>
      <sheetId val="7"/>
      <sheetId val="6"/>
    </sheetIdMap>
  </header>
  <header guid="{50974B1A-82A5-47CB-BCCD-20AECD5D9C53}" dateTime="2024-03-31T12:01:09" maxSheetId="8" userName="User" r:id="rId28" minRId="681" maxRId="700">
    <sheetIdMap count="7">
      <sheetId val="1"/>
      <sheetId val="2"/>
      <sheetId val="3"/>
      <sheetId val="4"/>
      <sheetId val="5"/>
      <sheetId val="7"/>
      <sheetId val="6"/>
    </sheetIdMap>
  </header>
  <header guid="{8AA6370B-4DAD-4FC9-8E16-4470B63E6B1B}" dateTime="2024-03-31T12:02:54" maxSheetId="8" userName="User" r:id="rId29">
    <sheetIdMap count="7">
      <sheetId val="1"/>
      <sheetId val="2"/>
      <sheetId val="3"/>
      <sheetId val="4"/>
      <sheetId val="5"/>
      <sheetId val="7"/>
      <sheetId val="6"/>
    </sheetIdMap>
  </header>
  <header guid="{C62C54A8-3700-4F13-9D72-AF33DBDBA7D9}" dateTime="2024-03-31T12:07:54" maxSheetId="8" userName="User" r:id="rId30" minRId="701" maxRId="702">
    <sheetIdMap count="7">
      <sheetId val="1"/>
      <sheetId val="2"/>
      <sheetId val="3"/>
      <sheetId val="4"/>
      <sheetId val="5"/>
      <sheetId val="7"/>
      <sheetId val="6"/>
    </sheetIdMap>
  </header>
  <header guid="{7F45C6D6-7613-4440-9FAD-62A6A13761A3}" dateTime="2024-03-31T12:12:54" maxSheetId="8" userName="User" r:id="rId31">
    <sheetIdMap count="7">
      <sheetId val="1"/>
      <sheetId val="2"/>
      <sheetId val="3"/>
      <sheetId val="4"/>
      <sheetId val="5"/>
      <sheetId val="7"/>
      <sheetId val="6"/>
    </sheetIdMap>
  </header>
  <header guid="{7FFC214A-3678-4143-AC35-C2F3AC1992CC}" dateTime="2024-03-31T12:25:04" maxSheetId="8" userName="User" r:id="rId32" minRId="703" maxRId="929">
    <sheetIdMap count="7">
      <sheetId val="1"/>
      <sheetId val="2"/>
      <sheetId val="3"/>
      <sheetId val="4"/>
      <sheetId val="5"/>
      <sheetId val="7"/>
      <sheetId val="6"/>
    </sheetIdMap>
  </header>
  <header guid="{6B732533-ED6D-427E-9AE8-6799B93BFC47}" dateTime="2024-03-31T12:32:54" maxSheetId="8" userName="User" r:id="rId33" minRId="930" maxRId="933">
    <sheetIdMap count="7">
      <sheetId val="1"/>
      <sheetId val="2"/>
      <sheetId val="3"/>
      <sheetId val="4"/>
      <sheetId val="5"/>
      <sheetId val="7"/>
      <sheetId val="6"/>
    </sheetIdMap>
  </header>
  <header guid="{49D20A63-4A72-4122-A911-A76DCD8F5DAA}" dateTime="2024-03-31T12:38:54" maxSheetId="8" userName="User" r:id="rId34" minRId="934" maxRId="937">
    <sheetIdMap count="7">
      <sheetId val="1"/>
      <sheetId val="2"/>
      <sheetId val="3"/>
      <sheetId val="4"/>
      <sheetId val="5"/>
      <sheetId val="7"/>
      <sheetId val="6"/>
    </sheetIdMap>
  </header>
  <header guid="{FF4E0E18-17B0-4CB7-9482-7205CD8BA08F}" dateTime="2024-03-31T12:44:27" maxSheetId="8" userName="User" r:id="rId35" minRId="938" maxRId="969">
    <sheetIdMap count="7">
      <sheetId val="1"/>
      <sheetId val="2"/>
      <sheetId val="3"/>
      <sheetId val="4"/>
      <sheetId val="5"/>
      <sheetId val="7"/>
      <sheetId val="6"/>
    </sheetIdMap>
  </header>
  <header guid="{B975E85B-676A-4571-A92A-6BB24E12AF42}" dateTime="2024-03-31T12:48:54" maxSheetId="8" userName="User" r:id="rId36" minRId="970" maxRId="971">
    <sheetIdMap count="7">
      <sheetId val="1"/>
      <sheetId val="2"/>
      <sheetId val="3"/>
      <sheetId val="4"/>
      <sheetId val="5"/>
      <sheetId val="7"/>
      <sheetId val="6"/>
    </sheetIdMap>
  </header>
  <header guid="{2E2E5DC2-B4F8-4A8C-9CAA-1FA82E5EBFBE}" dateTime="2024-03-31T12:58:58" maxSheetId="8" userName="User" r:id="rId37" minRId="972" maxRId="987">
    <sheetIdMap count="7">
      <sheetId val="1"/>
      <sheetId val="2"/>
      <sheetId val="3"/>
      <sheetId val="4"/>
      <sheetId val="5"/>
      <sheetId val="7"/>
      <sheetId val="6"/>
    </sheetIdMap>
  </header>
  <header guid="{04253EE7-B812-42BD-BFE0-F0F0DF4B269B}" dateTime="2024-03-31T13:06:41" maxSheetId="8" userName="User" r:id="rId38" minRId="988" maxRId="1009">
    <sheetIdMap count="7">
      <sheetId val="1"/>
      <sheetId val="2"/>
      <sheetId val="3"/>
      <sheetId val="4"/>
      <sheetId val="5"/>
      <sheetId val="7"/>
      <sheetId val="6"/>
    </sheetIdMap>
  </header>
  <header guid="{23AA3220-0BBA-4BD7-B753-F79C3313D02C}" dateTime="2024-03-31T13:10:54" maxSheetId="8" userName="User" r:id="rId39" minRId="1010" maxRId="1054">
    <sheetIdMap count="7">
      <sheetId val="1"/>
      <sheetId val="2"/>
      <sheetId val="3"/>
      <sheetId val="4"/>
      <sheetId val="5"/>
      <sheetId val="7"/>
      <sheetId val="6"/>
    </sheetIdMap>
  </header>
  <header guid="{084935E3-A13B-48D8-B14B-E7392D2C5476}" dateTime="2024-03-31T13:15:54" maxSheetId="8" userName="User" r:id="rId40" minRId="1055" maxRId="1075">
    <sheetIdMap count="7">
      <sheetId val="1"/>
      <sheetId val="2"/>
      <sheetId val="3"/>
      <sheetId val="4"/>
      <sheetId val="5"/>
      <sheetId val="7"/>
      <sheetId val="6"/>
    </sheetIdMap>
  </header>
  <header guid="{1627D34F-9C8F-4DCB-9B60-774BDE84CE7A}" dateTime="2024-03-31T13:20:54" maxSheetId="8" userName="User" r:id="rId41" minRId="1076" maxRId="1086">
    <sheetIdMap count="7">
      <sheetId val="1"/>
      <sheetId val="2"/>
      <sheetId val="3"/>
      <sheetId val="4"/>
      <sheetId val="5"/>
      <sheetId val="7"/>
      <sheetId val="6"/>
    </sheetIdMap>
  </header>
  <header guid="{6C28C021-32B4-4303-AA17-EB98EA2367B5}" dateTime="2024-03-31T13:25:54" maxSheetId="8" userName="User" r:id="rId42" minRId="1087" maxRId="1097">
    <sheetIdMap count="7">
      <sheetId val="1"/>
      <sheetId val="2"/>
      <sheetId val="3"/>
      <sheetId val="4"/>
      <sheetId val="5"/>
      <sheetId val="7"/>
      <sheetId val="6"/>
    </sheetIdMap>
  </header>
  <header guid="{89987537-E8CB-4074-A725-363CCD9C8882}" dateTime="2024-03-31T13:27:08" maxSheetId="8" userName="User" r:id="rId43" minRId="1098" maxRId="1104">
    <sheetIdMap count="7">
      <sheetId val="1"/>
      <sheetId val="2"/>
      <sheetId val="3"/>
      <sheetId val="4"/>
      <sheetId val="5"/>
      <sheetId val="7"/>
      <sheetId val="6"/>
    </sheetIdMap>
  </header>
  <header guid="{A0B55432-7DE8-4F48-8A93-F7CB41312C7E}" dateTime="2024-03-31T13:28:42" maxSheetId="8" userName="User" r:id="rId44" minRId="1105" maxRId="1113">
    <sheetIdMap count="7">
      <sheetId val="1"/>
      <sheetId val="2"/>
      <sheetId val="3"/>
      <sheetId val="4"/>
      <sheetId val="5"/>
      <sheetId val="7"/>
      <sheetId val="6"/>
    </sheetIdMap>
  </header>
  <header guid="{5195F7F5-7F87-44C3-B1A6-B28DD067CE4D}" dateTime="2024-03-31T13:28:57" maxSheetId="8" userName="User" r:id="rId45" minRId="1114">
    <sheetIdMap count="7">
      <sheetId val="1"/>
      <sheetId val="2"/>
      <sheetId val="3"/>
      <sheetId val="4"/>
      <sheetId val="5"/>
      <sheetId val="7"/>
      <sheetId val="6"/>
    </sheetIdMap>
  </header>
  <header guid="{00D27D33-5E39-46EC-9FFA-84D39102F77A}" dateTime="2024-03-31T13:30:54" maxSheetId="8" userName="User" r:id="rId46" minRId="1115" maxRId="1123">
    <sheetIdMap count="7">
      <sheetId val="1"/>
      <sheetId val="2"/>
      <sheetId val="3"/>
      <sheetId val="4"/>
      <sheetId val="5"/>
      <sheetId val="7"/>
      <sheetId val="6"/>
    </sheetIdMap>
  </header>
  <header guid="{BDF70B9A-362A-44F1-B609-32032C2E123B}" dateTime="2024-03-31T13:36:02" maxSheetId="8" userName="User" r:id="rId47" minRId="1124" maxRId="1139">
    <sheetIdMap count="7">
      <sheetId val="1"/>
      <sheetId val="2"/>
      <sheetId val="3"/>
      <sheetId val="4"/>
      <sheetId val="5"/>
      <sheetId val="7"/>
      <sheetId val="6"/>
    </sheetIdMap>
  </header>
  <header guid="{7367EE09-C4B0-4590-86AF-786BEFDCF633}" dateTime="2024-03-31T13:37:27" maxSheetId="8" userName="User" r:id="rId48" minRId="1140" maxRId="1184">
    <sheetIdMap count="7">
      <sheetId val="1"/>
      <sheetId val="2"/>
      <sheetId val="3"/>
      <sheetId val="4"/>
      <sheetId val="5"/>
      <sheetId val="7"/>
      <sheetId val="6"/>
    </sheetIdMap>
  </header>
  <header guid="{2BD640D9-6AE0-4EC5-9661-8DB169E34A9F}" dateTime="2024-03-31T13:38:29" maxSheetId="8" userName="User" r:id="rId49" minRId="1185" maxRId="1191">
    <sheetIdMap count="7">
      <sheetId val="1"/>
      <sheetId val="2"/>
      <sheetId val="3"/>
      <sheetId val="4"/>
      <sheetId val="5"/>
      <sheetId val="7"/>
      <sheetId val="6"/>
    </sheetIdMap>
  </header>
  <header guid="{17BCDE55-07B3-44F3-9634-F4EDE23097F2}" dateTime="2024-03-31T13:40:54" maxSheetId="8" userName="User" r:id="rId50" minRId="1192" maxRId="1195">
    <sheetIdMap count="7">
      <sheetId val="1"/>
      <sheetId val="2"/>
      <sheetId val="3"/>
      <sheetId val="4"/>
      <sheetId val="5"/>
      <sheetId val="7"/>
      <sheetId val="6"/>
    </sheetIdMap>
  </header>
  <header guid="{4053595D-FBBF-4FCF-B988-DF40959C35AE}" dateTime="2024-03-31T13:43:32" maxSheetId="8" userName="User" r:id="rId51" minRId="1196" maxRId="1207">
    <sheetIdMap count="7">
      <sheetId val="1"/>
      <sheetId val="2"/>
      <sheetId val="3"/>
      <sheetId val="4"/>
      <sheetId val="5"/>
      <sheetId val="7"/>
      <sheetId val="6"/>
    </sheetIdMap>
  </header>
  <header guid="{D4E232B8-4C58-4999-9AAE-5FEB44314821}" dateTime="2024-03-31T13:45:54" maxSheetId="8" userName="User" r:id="rId52" minRId="1208" maxRId="1212">
    <sheetIdMap count="7">
      <sheetId val="1"/>
      <sheetId val="2"/>
      <sheetId val="3"/>
      <sheetId val="4"/>
      <sheetId val="5"/>
      <sheetId val="7"/>
      <sheetId val="6"/>
    </sheetIdMap>
  </header>
  <header guid="{DB61F1F9-0398-4A92-A8EE-DCF8AFEA1886}" dateTime="2024-03-31T13:46:36" maxSheetId="8" userName="User" r:id="rId53" minRId="1213" maxRId="1217">
    <sheetIdMap count="7">
      <sheetId val="1"/>
      <sheetId val="2"/>
      <sheetId val="3"/>
      <sheetId val="4"/>
      <sheetId val="5"/>
      <sheetId val="7"/>
      <sheetId val="6"/>
    </sheetIdMap>
  </header>
  <header guid="{52F5BAD8-7F55-4884-A5B3-C98824F1F5A4}" dateTime="2024-03-31T13:48:09" maxSheetId="8" userName="User" r:id="rId54" minRId="1218" maxRId="1224">
    <sheetIdMap count="7">
      <sheetId val="1"/>
      <sheetId val="2"/>
      <sheetId val="3"/>
      <sheetId val="4"/>
      <sheetId val="5"/>
      <sheetId val="7"/>
      <sheetId val="6"/>
    </sheetIdMap>
  </header>
  <header guid="{B004395A-FACE-4CF6-9C14-9A740087697A}" dateTime="2024-03-31T13:49:37" maxSheetId="8" userName="User" r:id="rId55" minRId="1225" maxRId="1232">
    <sheetIdMap count="7">
      <sheetId val="1"/>
      <sheetId val="2"/>
      <sheetId val="3"/>
      <sheetId val="4"/>
      <sheetId val="5"/>
      <sheetId val="7"/>
      <sheetId val="6"/>
    </sheetIdMap>
  </header>
  <header guid="{476C9FF0-5115-4679-BC5C-38D87CCB7CF2}" dateTime="2024-03-31T13:50:32" maxSheetId="8" userName="User" r:id="rId56" minRId="1233" maxRId="1239">
    <sheetIdMap count="7">
      <sheetId val="1"/>
      <sheetId val="2"/>
      <sheetId val="3"/>
      <sheetId val="4"/>
      <sheetId val="5"/>
      <sheetId val="7"/>
      <sheetId val="6"/>
    </sheetIdMap>
  </header>
  <header guid="{CE891FA3-D848-458B-B18C-F95050BAE7EA}" dateTime="2024-03-31T13:52:41" maxSheetId="8" userName="User" r:id="rId57" minRId="1240" maxRId="1246">
    <sheetIdMap count="7">
      <sheetId val="1"/>
      <sheetId val="2"/>
      <sheetId val="3"/>
      <sheetId val="4"/>
      <sheetId val="5"/>
      <sheetId val="7"/>
      <sheetId val="6"/>
    </sheetIdMap>
  </header>
  <header guid="{B73A0745-CCE3-4420-8239-BA59F22E63C3}" dateTime="2024-03-31T13:54:07" maxSheetId="8" userName="User" r:id="rId58" minRId="1247" maxRId="1254">
    <sheetIdMap count="7">
      <sheetId val="1"/>
      <sheetId val="2"/>
      <sheetId val="3"/>
      <sheetId val="4"/>
      <sheetId val="5"/>
      <sheetId val="7"/>
      <sheetId val="6"/>
    </sheetIdMap>
  </header>
  <header guid="{4157E523-1712-4098-B5CA-8A65383E91E8}" dateTime="2024-03-31T13:55:54" maxSheetId="8" userName="User" r:id="rId59" minRId="1255" maxRId="1263">
    <sheetIdMap count="7">
      <sheetId val="1"/>
      <sheetId val="2"/>
      <sheetId val="3"/>
      <sheetId val="4"/>
      <sheetId val="5"/>
      <sheetId val="7"/>
      <sheetId val="6"/>
    </sheetIdMap>
  </header>
  <header guid="{8541C46C-1549-4B8F-8EE7-5A33396051B5}" dateTime="2024-03-31T13:59:57" maxSheetId="8" userName="User" r:id="rId60" minRId="1264" maxRId="1298">
    <sheetIdMap count="7">
      <sheetId val="1"/>
      <sheetId val="2"/>
      <sheetId val="3"/>
      <sheetId val="4"/>
      <sheetId val="5"/>
      <sheetId val="7"/>
      <sheetId val="6"/>
    </sheetIdMap>
  </header>
  <header guid="{1ECD1FE2-43E7-4529-B841-7DC734069675}" dateTime="2024-03-31T14:00:54" maxSheetId="8" userName="User" r:id="rId61" minRId="1299" maxRId="1312">
    <sheetIdMap count="7">
      <sheetId val="1"/>
      <sheetId val="2"/>
      <sheetId val="3"/>
      <sheetId val="4"/>
      <sheetId val="5"/>
      <sheetId val="7"/>
      <sheetId val="6"/>
    </sheetIdMap>
  </header>
  <header guid="{E2C5A8CC-B1F8-4F3E-9894-8E6428BDBD8B}" dateTime="2024-03-31T14:06:38" maxSheetId="8" userName="User" r:id="rId62" minRId="1313" maxRId="1324">
    <sheetIdMap count="7">
      <sheetId val="1"/>
      <sheetId val="2"/>
      <sheetId val="3"/>
      <sheetId val="4"/>
      <sheetId val="5"/>
      <sheetId val="7"/>
      <sheetId val="6"/>
    </sheetIdMap>
  </header>
  <header guid="{79FDF4D2-9D37-4F71-8A21-80E4964D2503}" dateTime="2024-03-31T14:07:54" maxSheetId="8" userName="User" r:id="rId63" minRId="1325" maxRId="1331">
    <sheetIdMap count="7">
      <sheetId val="1"/>
      <sheetId val="2"/>
      <sheetId val="3"/>
      <sheetId val="4"/>
      <sheetId val="5"/>
      <sheetId val="7"/>
      <sheetId val="6"/>
    </sheetIdMap>
  </header>
  <header guid="{02897F2E-CA40-4417-92A0-1D274D585402}" dateTime="2024-03-31T14:12:54" maxSheetId="8" userName="User" r:id="rId64" minRId="1332" maxRId="1353">
    <sheetIdMap count="7">
      <sheetId val="1"/>
      <sheetId val="2"/>
      <sheetId val="3"/>
      <sheetId val="4"/>
      <sheetId val="5"/>
      <sheetId val="7"/>
      <sheetId val="6"/>
    </sheetIdMap>
  </header>
  <header guid="{80B5ADD8-92F0-4BA9-9CC6-294C71F12971}" dateTime="2024-03-31T14:13:55" maxSheetId="8" userName="User" r:id="rId65" minRId="1354" maxRId="1360">
    <sheetIdMap count="7">
      <sheetId val="1"/>
      <sheetId val="2"/>
      <sheetId val="3"/>
      <sheetId val="4"/>
      <sheetId val="5"/>
      <sheetId val="7"/>
      <sheetId val="6"/>
    </sheetIdMap>
  </header>
  <header guid="{3E60D708-7379-42D8-8326-AF49FC5242AF}" dateTime="2024-03-31T14:16:11" maxSheetId="8" userName="User" r:id="rId66" minRId="1361" maxRId="1368">
    <sheetIdMap count="7">
      <sheetId val="1"/>
      <sheetId val="2"/>
      <sheetId val="3"/>
      <sheetId val="4"/>
      <sheetId val="5"/>
      <sheetId val="7"/>
      <sheetId val="6"/>
    </sheetIdMap>
  </header>
  <header guid="{071400A4-B3F6-4076-B073-D9FA7F2E9803}" dateTime="2024-03-31T14:17:54" maxSheetId="8" userName="User" r:id="rId67" minRId="1369">
    <sheetIdMap count="7">
      <sheetId val="1"/>
      <sheetId val="2"/>
      <sheetId val="3"/>
      <sheetId val="4"/>
      <sheetId val="5"/>
      <sheetId val="7"/>
      <sheetId val="6"/>
    </sheetIdMap>
  </header>
  <header guid="{C8DC8723-F492-40BB-892B-9CAFE6676D62}" dateTime="2024-03-31T14:20:23" maxSheetId="8" userName="User" r:id="rId68" minRId="1370" maxRId="1381">
    <sheetIdMap count="7">
      <sheetId val="1"/>
      <sheetId val="2"/>
      <sheetId val="3"/>
      <sheetId val="4"/>
      <sheetId val="5"/>
      <sheetId val="7"/>
      <sheetId val="6"/>
    </sheetIdMap>
  </header>
  <header guid="{CC822086-2734-4715-B5B1-1B215CFDFF25}" dateTime="2024-03-31T14:21:57" maxSheetId="8" userName="User" r:id="rId69" minRId="1382" maxRId="1388">
    <sheetIdMap count="7">
      <sheetId val="1"/>
      <sheetId val="2"/>
      <sheetId val="3"/>
      <sheetId val="4"/>
      <sheetId val="5"/>
      <sheetId val="7"/>
      <sheetId val="6"/>
    </sheetIdMap>
  </header>
  <header guid="{6D82884D-2565-4492-B7EB-C6A50FD7820B}" dateTime="2024-03-31T14:22:54" maxSheetId="8" userName="User" r:id="rId70" minRId="1389">
    <sheetIdMap count="7">
      <sheetId val="1"/>
      <sheetId val="2"/>
      <sheetId val="3"/>
      <sheetId val="4"/>
      <sheetId val="5"/>
      <sheetId val="7"/>
      <sheetId val="6"/>
    </sheetIdMap>
  </header>
  <header guid="{E7F51570-AC87-4D02-B048-8F3679D69AFA}" dateTime="2024-03-31T14:29:36" maxSheetId="8" userName="User" r:id="rId71" minRId="1390" maxRId="1420">
    <sheetIdMap count="7">
      <sheetId val="1"/>
      <sheetId val="2"/>
      <sheetId val="3"/>
      <sheetId val="4"/>
      <sheetId val="5"/>
      <sheetId val="7"/>
      <sheetId val="6"/>
    </sheetIdMap>
  </header>
  <header guid="{61F4BBA7-1F60-4232-8482-ACDAD94518DF}" dateTime="2024-03-31T14:30:55" maxSheetId="8" userName="User" r:id="rId72" minRId="1421" maxRId="1427">
    <sheetIdMap count="7">
      <sheetId val="1"/>
      <sheetId val="2"/>
      <sheetId val="3"/>
      <sheetId val="4"/>
      <sheetId val="5"/>
      <sheetId val="7"/>
      <sheetId val="6"/>
    </sheetIdMap>
  </header>
  <header guid="{7DE4EF56-64D9-4F72-8150-2AE3E5612841}" dateTime="2024-03-31T14:31:27" maxSheetId="8" userName="User" r:id="rId73" minRId="1428" maxRId="1435">
    <sheetIdMap count="7">
      <sheetId val="1"/>
      <sheetId val="2"/>
      <sheetId val="3"/>
      <sheetId val="4"/>
      <sheetId val="5"/>
      <sheetId val="7"/>
      <sheetId val="6"/>
    </sheetIdMap>
  </header>
  <header guid="{24AE9CE7-E244-4FBA-8D59-EBAFBA80E803}" dateTime="2024-03-31T14:32:54" maxSheetId="8" userName="User" r:id="rId74" minRId="1436" maxRId="1438">
    <sheetIdMap count="7">
      <sheetId val="1"/>
      <sheetId val="2"/>
      <sheetId val="3"/>
      <sheetId val="4"/>
      <sheetId val="5"/>
      <sheetId val="7"/>
      <sheetId val="6"/>
    </sheetIdMap>
  </header>
  <header guid="{8C0D6B08-EC59-4EE5-89E6-3D97D4B2C0FB}" dateTime="2024-03-31T14:33:46" maxSheetId="8" userName="User" r:id="rId75" minRId="1439" maxRId="1442">
    <sheetIdMap count="7">
      <sheetId val="1"/>
      <sheetId val="2"/>
      <sheetId val="3"/>
      <sheetId val="4"/>
      <sheetId val="5"/>
      <sheetId val="7"/>
      <sheetId val="6"/>
    </sheetIdMap>
  </header>
  <header guid="{A4369664-4BA7-4A94-8D90-1E6218AB6910}" dateTime="2024-03-31T14:37:25" maxSheetId="8" userName="User" r:id="rId76" minRId="1443" maxRId="1450">
    <sheetIdMap count="7">
      <sheetId val="1"/>
      <sheetId val="2"/>
      <sheetId val="3"/>
      <sheetId val="4"/>
      <sheetId val="5"/>
      <sheetId val="7"/>
      <sheetId val="6"/>
    </sheetIdMap>
  </header>
  <header guid="{AF85A57B-C036-4297-B73C-C9EDBE3C6588}" dateTime="2024-03-31T14:39:11" maxSheetId="8" userName="User" r:id="rId77" minRId="1451" maxRId="1452">
    <sheetIdMap count="7">
      <sheetId val="1"/>
      <sheetId val="2"/>
      <sheetId val="3"/>
      <sheetId val="4"/>
      <sheetId val="5"/>
      <sheetId val="7"/>
      <sheetId val="6"/>
    </sheetIdMap>
  </header>
  <header guid="{4FC71D81-8317-4D95-9FA3-0673863BC6ED}" dateTime="2024-03-31T14:40:12" maxSheetId="8" userName="User" r:id="rId78" minRId="1453" maxRId="1457">
    <sheetIdMap count="7">
      <sheetId val="1"/>
      <sheetId val="2"/>
      <sheetId val="3"/>
      <sheetId val="4"/>
      <sheetId val="5"/>
      <sheetId val="7"/>
      <sheetId val="6"/>
    </sheetIdMap>
  </header>
  <header guid="{3A979078-23AB-45EA-96CC-7D592DD58E30}" dateTime="2024-03-31T14:42:28" maxSheetId="8" userName="User" r:id="rId79" minRId="1458">
    <sheetIdMap count="7">
      <sheetId val="1"/>
      <sheetId val="2"/>
      <sheetId val="3"/>
      <sheetId val="4"/>
      <sheetId val="5"/>
      <sheetId val="7"/>
      <sheetId val="6"/>
    </sheetIdMap>
  </header>
  <header guid="{68378521-B379-4B60-96AB-FF74E17CC062}" dateTime="2024-03-31T14:43:54" maxSheetId="8" userName="User" r:id="rId80" minRId="1459">
    <sheetIdMap count="7">
      <sheetId val="1"/>
      <sheetId val="2"/>
      <sheetId val="3"/>
      <sheetId val="4"/>
      <sheetId val="5"/>
      <sheetId val="7"/>
      <sheetId val="6"/>
    </sheetIdMap>
  </header>
  <header guid="{5D70F813-4EBD-47D2-81AD-FA1C126CF141}" dateTime="2024-03-31T14:45:13" maxSheetId="8" userName="User" r:id="rId81" minRId="1460" maxRId="1465">
    <sheetIdMap count="7">
      <sheetId val="1"/>
      <sheetId val="2"/>
      <sheetId val="3"/>
      <sheetId val="4"/>
      <sheetId val="5"/>
      <sheetId val="7"/>
      <sheetId val="6"/>
    </sheetIdMap>
  </header>
  <header guid="{15DF450C-E7FD-4764-9060-832731E07363}" dateTime="2024-03-31T14:48:02" maxSheetId="8" userName="User" r:id="rId82" minRId="1466" maxRId="1473">
    <sheetIdMap count="7">
      <sheetId val="1"/>
      <sheetId val="2"/>
      <sheetId val="3"/>
      <sheetId val="4"/>
      <sheetId val="5"/>
      <sheetId val="7"/>
      <sheetId val="6"/>
    </sheetIdMap>
  </header>
  <header guid="{8F164A18-D212-442A-B51C-470C30077E19}" dateTime="2024-03-31T14:48:28" maxSheetId="8" userName="User" r:id="rId83" minRId="1474">
    <sheetIdMap count="7">
      <sheetId val="1"/>
      <sheetId val="2"/>
      <sheetId val="3"/>
      <sheetId val="4"/>
      <sheetId val="5"/>
      <sheetId val="7"/>
      <sheetId val="6"/>
    </sheetIdMap>
  </header>
  <header guid="{48310285-327E-4A5C-BB46-393B33E8AA6C}" dateTime="2024-03-31T14:48:54" maxSheetId="8" userName="User" r:id="rId84" minRId="1475" maxRId="1476">
    <sheetIdMap count="7">
      <sheetId val="1"/>
      <sheetId val="2"/>
      <sheetId val="3"/>
      <sheetId val="4"/>
      <sheetId val="5"/>
      <sheetId val="7"/>
      <sheetId val="6"/>
    </sheetIdMap>
  </header>
  <header guid="{A878D265-502A-456D-9BF9-BF6BF8EA823F}" dateTime="2024-03-31T14:49:09" maxSheetId="8" userName="User" r:id="rId85" minRId="1477" maxRId="1480">
    <sheetIdMap count="7">
      <sheetId val="1"/>
      <sheetId val="2"/>
      <sheetId val="3"/>
      <sheetId val="4"/>
      <sheetId val="5"/>
      <sheetId val="7"/>
      <sheetId val="6"/>
    </sheetIdMap>
  </header>
  <header guid="{1372C0C7-62D1-4781-8988-61234BFF46E9}" dateTime="2024-03-31T14:52:44" maxSheetId="8" userName="User" r:id="rId86" minRId="1481" maxRId="1482">
    <sheetIdMap count="7">
      <sheetId val="1"/>
      <sheetId val="2"/>
      <sheetId val="3"/>
      <sheetId val="4"/>
      <sheetId val="5"/>
      <sheetId val="7"/>
      <sheetId val="6"/>
    </sheetIdMap>
  </header>
  <header guid="{B549B48C-4DDE-4D70-9269-C240D266D842}" dateTime="2024-03-31T14:53:17" maxSheetId="8" userName="User" r:id="rId87" minRId="1483" maxRId="1484">
    <sheetIdMap count="7">
      <sheetId val="1"/>
      <sheetId val="2"/>
      <sheetId val="3"/>
      <sheetId val="4"/>
      <sheetId val="5"/>
      <sheetId val="7"/>
      <sheetId val="6"/>
    </sheetIdMap>
  </header>
  <header guid="{CC1FBEEB-B664-4FC3-B029-BBFECEA85DD6}" dateTime="2024-03-31T14:58:54" maxSheetId="8" userName="User" r:id="rId88" minRId="1485" maxRId="1511">
    <sheetIdMap count="7">
      <sheetId val="1"/>
      <sheetId val="2"/>
      <sheetId val="3"/>
      <sheetId val="4"/>
      <sheetId val="5"/>
      <sheetId val="7"/>
      <sheetId val="6"/>
    </sheetIdMap>
  </header>
  <header guid="{D5A47FBF-2FEF-4991-AE13-2CE5D9298ABB}" dateTime="2024-03-31T15:03:52" maxSheetId="8" userName="User" r:id="rId89" minRId="1512" maxRId="1557">
    <sheetIdMap count="7">
      <sheetId val="1"/>
      <sheetId val="2"/>
      <sheetId val="3"/>
      <sheetId val="4"/>
      <sheetId val="5"/>
      <sheetId val="7"/>
      <sheetId val="6"/>
    </sheetIdMap>
  </header>
  <header guid="{BDD92FE4-FBA6-4BFB-AF1C-AD9426760694}" dateTime="2024-03-31T15:12:07" maxSheetId="8" userName="User" r:id="rId90" minRId="1558">
    <sheetIdMap count="7">
      <sheetId val="1"/>
      <sheetId val="2"/>
      <sheetId val="3"/>
      <sheetId val="4"/>
      <sheetId val="5"/>
      <sheetId val="7"/>
      <sheetId val="6"/>
    </sheetIdMap>
  </header>
  <header guid="{7436C548-46FC-48BF-A677-18F6A4805D7E}" dateTime="2024-03-31T15:13:05" maxSheetId="8" userName="User" r:id="rId91" minRId="1559" maxRId="1562">
    <sheetIdMap count="7">
      <sheetId val="1"/>
      <sheetId val="2"/>
      <sheetId val="3"/>
      <sheetId val="4"/>
      <sheetId val="5"/>
      <sheetId val="7"/>
      <sheetId val="6"/>
    </sheetIdMap>
  </header>
  <header guid="{5E006AFF-5FAF-418B-892D-C9194B554202}" dateTime="2024-03-31T15:13:54" maxSheetId="8" userName="User" r:id="rId92" minRId="1563">
    <sheetIdMap count="7">
      <sheetId val="1"/>
      <sheetId val="2"/>
      <sheetId val="3"/>
      <sheetId val="4"/>
      <sheetId val="5"/>
      <sheetId val="7"/>
      <sheetId val="6"/>
    </sheetIdMap>
  </header>
  <header guid="{7CBF58E4-4B4C-4DE1-84F4-5466D601F59B}" dateTime="2024-03-31T15:15:59" maxSheetId="8" userName="User" r:id="rId93" minRId="1564" maxRId="1577">
    <sheetIdMap count="7">
      <sheetId val="1"/>
      <sheetId val="2"/>
      <sheetId val="3"/>
      <sheetId val="4"/>
      <sheetId val="5"/>
      <sheetId val="7"/>
      <sheetId val="6"/>
    </sheetIdMap>
  </header>
  <header guid="{81E9A692-F25B-44E7-8804-138B9DA1654A}" dateTime="2024-03-31T15:17:13" maxSheetId="8" userName="User" r:id="rId94" minRId="1578" maxRId="1584">
    <sheetIdMap count="7">
      <sheetId val="1"/>
      <sheetId val="2"/>
      <sheetId val="3"/>
      <sheetId val="4"/>
      <sheetId val="5"/>
      <sheetId val="7"/>
      <sheetId val="6"/>
    </sheetIdMap>
  </header>
  <header guid="{1910B311-CDEA-4D1D-A7DC-0D6200307E3B}" dateTime="2024-03-31T15:17:34" maxSheetId="8" userName="User" r:id="rId95" minRId="1585" maxRId="1588">
    <sheetIdMap count="7">
      <sheetId val="1"/>
      <sheetId val="2"/>
      <sheetId val="3"/>
      <sheetId val="4"/>
      <sheetId val="5"/>
      <sheetId val="7"/>
      <sheetId val="6"/>
    </sheetIdMap>
  </header>
  <header guid="{1288CE09-338F-484D-97D2-45D02216D86E}" dateTime="2024-03-31T15:18:54" maxSheetId="8" userName="User" r:id="rId96" minRId="1589" maxRId="1594">
    <sheetIdMap count="7">
      <sheetId val="1"/>
      <sheetId val="2"/>
      <sheetId val="3"/>
      <sheetId val="4"/>
      <sheetId val="5"/>
      <sheetId val="7"/>
      <sheetId val="6"/>
    </sheetIdMap>
  </header>
  <header guid="{A87F0F76-60BA-493B-BB44-90749CA763B2}" dateTime="2024-03-31T15:20:21" maxSheetId="8" userName="User" r:id="rId97" minRId="1595" maxRId="1599">
    <sheetIdMap count="7">
      <sheetId val="1"/>
      <sheetId val="2"/>
      <sheetId val="3"/>
      <sheetId val="4"/>
      <sheetId val="5"/>
      <sheetId val="7"/>
      <sheetId val="6"/>
    </sheetIdMap>
  </header>
  <header guid="{8C034268-8A4A-412D-809E-AFBFEC939E96}" dateTime="2024-03-31T15:27:42" maxSheetId="8" userName="User" r:id="rId98" minRId="1600" maxRId="1607">
    <sheetIdMap count="7">
      <sheetId val="1"/>
      <sheetId val="2"/>
      <sheetId val="3"/>
      <sheetId val="4"/>
      <sheetId val="5"/>
      <sheetId val="7"/>
      <sheetId val="6"/>
    </sheetIdMap>
  </header>
  <header guid="{F89558BC-4DD0-44E0-B876-DEB4C555EBF1}" dateTime="2024-03-31T15:28:48" maxSheetId="8" userName="User" r:id="rId99" minRId="1608" maxRId="1611">
    <sheetIdMap count="7">
      <sheetId val="1"/>
      <sheetId val="2"/>
      <sheetId val="3"/>
      <sheetId val="4"/>
      <sheetId val="5"/>
      <sheetId val="7"/>
      <sheetId val="6"/>
    </sheetIdMap>
  </header>
  <header guid="{4355474A-794A-490F-9C20-3EBA450C4160}" dateTime="2024-03-31T15:29:36" maxSheetId="8" userName="User" r:id="rId100" minRId="1612" maxRId="1615">
    <sheetIdMap count="7">
      <sheetId val="1"/>
      <sheetId val="2"/>
      <sheetId val="3"/>
      <sheetId val="4"/>
      <sheetId val="5"/>
      <sheetId val="7"/>
      <sheetId val="6"/>
    </sheetIdMap>
  </header>
  <header guid="{7A79AF5B-4F80-47CC-BC93-C2EEA5ED0068}" dateTime="2024-03-31T15:30:40" maxSheetId="8" userName="User" r:id="rId101" minRId="1616" maxRId="1623">
    <sheetIdMap count="7">
      <sheetId val="1"/>
      <sheetId val="2"/>
      <sheetId val="3"/>
      <sheetId val="4"/>
      <sheetId val="5"/>
      <sheetId val="7"/>
      <sheetId val="6"/>
    </sheetIdMap>
  </header>
  <header guid="{1B5C67CF-FEC5-4D41-8FE3-1E403D4ED182}" dateTime="2024-03-31T15:32:01" maxSheetId="8" userName="User" r:id="rId102" minRId="1624" maxRId="1627">
    <sheetIdMap count="7">
      <sheetId val="1"/>
      <sheetId val="2"/>
      <sheetId val="3"/>
      <sheetId val="4"/>
      <sheetId val="5"/>
      <sheetId val="7"/>
      <sheetId val="6"/>
    </sheetIdMap>
  </header>
  <header guid="{4E567EC6-216F-41A2-92DD-4AE6685B28DA}" dateTime="2024-03-31T15:32:48" maxSheetId="8" userName="User" r:id="rId103" minRId="1628">
    <sheetIdMap count="7">
      <sheetId val="1"/>
      <sheetId val="2"/>
      <sheetId val="3"/>
      <sheetId val="4"/>
      <sheetId val="5"/>
      <sheetId val="7"/>
      <sheetId val="6"/>
    </sheetIdMap>
  </header>
  <header guid="{807DC7A8-1851-4C8F-8121-F9504AD4A528}" dateTime="2024-03-31T15:33:35" maxSheetId="8" userName="User" r:id="rId104" minRId="1629" maxRId="1632">
    <sheetIdMap count="7">
      <sheetId val="1"/>
      <sheetId val="2"/>
      <sheetId val="3"/>
      <sheetId val="4"/>
      <sheetId val="5"/>
      <sheetId val="7"/>
      <sheetId val="6"/>
    </sheetIdMap>
  </header>
  <header guid="{CB84970A-ECF3-40FE-AD1C-9140A1AEFDF8}" dateTime="2024-03-31T15:39:51" maxSheetId="8" userName="User" r:id="rId105" minRId="1633" maxRId="1636">
    <sheetIdMap count="7">
      <sheetId val="1"/>
      <sheetId val="2"/>
      <sheetId val="3"/>
      <sheetId val="4"/>
      <sheetId val="5"/>
      <sheetId val="7"/>
      <sheetId val="6"/>
    </sheetIdMap>
  </header>
  <header guid="{25C47ABD-9D9E-4543-8715-3500DC1EF464}" dateTime="2024-03-31T15:41:34" maxSheetId="8" userName="User" r:id="rId106" minRId="1637" maxRId="1640">
    <sheetIdMap count="7">
      <sheetId val="1"/>
      <sheetId val="2"/>
      <sheetId val="3"/>
      <sheetId val="4"/>
      <sheetId val="5"/>
      <sheetId val="7"/>
      <sheetId val="6"/>
    </sheetIdMap>
  </header>
  <header guid="{3DC80AD4-1632-4358-92E5-08C5207E195E}" dateTime="2024-03-31T15:41:48" maxSheetId="8" userName="User" r:id="rId107" minRId="1641" maxRId="1644">
    <sheetIdMap count="7">
      <sheetId val="1"/>
      <sheetId val="2"/>
      <sheetId val="3"/>
      <sheetId val="4"/>
      <sheetId val="5"/>
      <sheetId val="7"/>
      <sheetId val="6"/>
    </sheetIdMap>
  </header>
  <header guid="{50587F31-3DCD-497C-BCC6-3EAB61389E6B}" dateTime="2024-03-31T15:42:57" maxSheetId="8" userName="User" r:id="rId108" minRId="1645" maxRId="1652">
    <sheetIdMap count="7">
      <sheetId val="1"/>
      <sheetId val="2"/>
      <sheetId val="3"/>
      <sheetId val="4"/>
      <sheetId val="5"/>
      <sheetId val="7"/>
      <sheetId val="6"/>
    </sheetIdMap>
  </header>
  <header guid="{4B6E0F2E-30A9-445F-81CB-0FF1F16AB297}" dateTime="2024-03-31T15:43:54" maxSheetId="8" userName="User" r:id="rId109" minRId="1653" maxRId="1660">
    <sheetIdMap count="7">
      <sheetId val="1"/>
      <sheetId val="2"/>
      <sheetId val="3"/>
      <sheetId val="4"/>
      <sheetId val="5"/>
      <sheetId val="7"/>
      <sheetId val="6"/>
    </sheetIdMap>
  </header>
  <header guid="{ED8BF5AD-4F5E-416C-A12A-159784C220B2}" dateTime="2024-03-31T15:44:50" maxSheetId="8" userName="User" r:id="rId110" minRId="1661" maxRId="1664">
    <sheetIdMap count="7">
      <sheetId val="1"/>
      <sheetId val="2"/>
      <sheetId val="3"/>
      <sheetId val="4"/>
      <sheetId val="5"/>
      <sheetId val="7"/>
      <sheetId val="6"/>
    </sheetIdMap>
  </header>
  <header guid="{D1BE22F0-2A0B-4BC6-B7CB-74BAA44E1102}" dateTime="2024-03-31T15:58:54" maxSheetId="8" userName="User" r:id="rId111" minRId="1665" maxRId="1668">
    <sheetIdMap count="7">
      <sheetId val="1"/>
      <sheetId val="2"/>
      <sheetId val="3"/>
      <sheetId val="4"/>
      <sheetId val="5"/>
      <sheetId val="7"/>
      <sheetId val="6"/>
    </sheetIdMap>
  </header>
  <header guid="{FEC5FDBA-F2DB-4F3C-9C52-AA14F3CB064D}" dateTime="2024-03-31T16:00:44" maxSheetId="8" userName="User" r:id="rId112" minRId="1669" maxRId="1672">
    <sheetIdMap count="7">
      <sheetId val="1"/>
      <sheetId val="2"/>
      <sheetId val="3"/>
      <sheetId val="4"/>
      <sheetId val="5"/>
      <sheetId val="7"/>
      <sheetId val="6"/>
    </sheetIdMap>
  </header>
  <header guid="{4CC01F52-44C5-4AF5-90F6-58D67E4D47B6}" dateTime="2024-03-31T16:01:51" maxSheetId="8" userName="User" r:id="rId113" minRId="1673" maxRId="1676">
    <sheetIdMap count="7">
      <sheetId val="1"/>
      <sheetId val="2"/>
      <sheetId val="3"/>
      <sheetId val="4"/>
      <sheetId val="5"/>
      <sheetId val="7"/>
      <sheetId val="6"/>
    </sheetIdMap>
  </header>
  <header guid="{52B718E0-9624-4EB6-9BB1-1D2FE72F507B}" dateTime="2024-03-31T16:02:56" maxSheetId="8" userName="User" r:id="rId114" minRId="1677" maxRId="1684">
    <sheetIdMap count="7">
      <sheetId val="1"/>
      <sheetId val="2"/>
      <sheetId val="3"/>
      <sheetId val="4"/>
      <sheetId val="5"/>
      <sheetId val="7"/>
      <sheetId val="6"/>
    </sheetIdMap>
  </header>
  <header guid="{70F54537-6E30-4655-92EF-0FC09093C8AE}" dateTime="2024-03-31T16:03:11" maxSheetId="8" userName="User" r:id="rId115" minRId="1685" maxRId="1688">
    <sheetIdMap count="7">
      <sheetId val="1"/>
      <sheetId val="2"/>
      <sheetId val="3"/>
      <sheetId val="4"/>
      <sheetId val="5"/>
      <sheetId val="7"/>
      <sheetId val="6"/>
    </sheetIdMap>
  </header>
  <header guid="{AFDBD73F-BB1A-4DE6-A9A5-4314AC7B0F90}" dateTime="2024-03-31T16:03:38" maxSheetId="8" userName="User" r:id="rId116" minRId="1689" maxRId="1692">
    <sheetIdMap count="7">
      <sheetId val="1"/>
      <sheetId val="2"/>
      <sheetId val="3"/>
      <sheetId val="4"/>
      <sheetId val="5"/>
      <sheetId val="7"/>
      <sheetId val="6"/>
    </sheetIdMap>
  </header>
  <header guid="{A5983F40-70AB-434B-9147-8AE84C21B03D}" dateTime="2024-03-31T16:08:54" maxSheetId="8" userName="User" r:id="rId117" minRId="1693">
    <sheetIdMap count="7">
      <sheetId val="1"/>
      <sheetId val="2"/>
      <sheetId val="3"/>
      <sheetId val="4"/>
      <sheetId val="5"/>
      <sheetId val="7"/>
      <sheetId val="6"/>
    </sheetIdMap>
  </header>
  <header guid="{CDF1F81D-3A35-4161-B849-7C1F10EBA5C3}" dateTime="2024-03-31T16:09:03" maxSheetId="8" userName="User" r:id="rId118">
    <sheetIdMap count="7">
      <sheetId val="1"/>
      <sheetId val="2"/>
      <sheetId val="3"/>
      <sheetId val="4"/>
      <sheetId val="5"/>
      <sheetId val="7"/>
      <sheetId val="6"/>
    </sheetIdMap>
  </header>
  <header guid="{4259A7CA-DD46-4AD3-B767-6923AE596AEF}" dateTime="2024-03-31T16:11:04" maxSheetId="8" userName="User" r:id="rId119">
    <sheetIdMap count="7">
      <sheetId val="1"/>
      <sheetId val="2"/>
      <sheetId val="3"/>
      <sheetId val="4"/>
      <sheetId val="5"/>
      <sheetId val="7"/>
      <sheetId val="6"/>
    </sheetIdMap>
  </header>
  <header guid="{23560F70-BF4B-437C-A60C-95376CED1C3D}" dateTime="2024-03-31T16:17:55" maxSheetId="8" userName="User" r:id="rId120" minRId="1694" maxRId="1695">
    <sheetIdMap count="7">
      <sheetId val="1"/>
      <sheetId val="2"/>
      <sheetId val="3"/>
      <sheetId val="4"/>
      <sheetId val="5"/>
      <sheetId val="7"/>
      <sheetId val="6"/>
    </sheetIdMap>
  </header>
  <header guid="{09E66F19-1134-4690-90B0-4A694CA028F8}" dateTime="2024-03-31T16:46:51" maxSheetId="8" userName="User" r:id="rId121">
    <sheetIdMap count="7">
      <sheetId val="1"/>
      <sheetId val="2"/>
      <sheetId val="3"/>
      <sheetId val="4"/>
      <sheetId val="5"/>
      <sheetId val="7"/>
      <sheetId val="6"/>
    </sheetIdMap>
  </header>
  <header guid="{52F30CA9-9756-4191-AE16-4C3E5BA8F6C9}" dateTime="2024-03-31T16:48:54" maxSheetId="8" userName="User" r:id="rId122" minRId="1696">
    <sheetIdMap count="7">
      <sheetId val="1"/>
      <sheetId val="2"/>
      <sheetId val="3"/>
      <sheetId val="4"/>
      <sheetId val="5"/>
      <sheetId val="7"/>
      <sheetId val="6"/>
    </sheetIdMap>
  </header>
  <header guid="{741D8272-5199-479F-BC0C-A4B2593067F0}" dateTime="2024-03-31T16:51:42" maxSheetId="8" userName="User" r:id="rId123" minRId="1697" maxRId="1703">
    <sheetIdMap count="7">
      <sheetId val="1"/>
      <sheetId val="2"/>
      <sheetId val="3"/>
      <sheetId val="4"/>
      <sheetId val="5"/>
      <sheetId val="7"/>
      <sheetId val="6"/>
    </sheetIdMap>
  </header>
  <header guid="{74E06B78-D0A3-445E-9EBA-83A6BABB6795}" dateTime="2024-03-31T16:53:54" maxSheetId="8" userName="User" r:id="rId124" minRId="1704" maxRId="1724">
    <sheetIdMap count="7">
      <sheetId val="1"/>
      <sheetId val="2"/>
      <sheetId val="3"/>
      <sheetId val="4"/>
      <sheetId val="5"/>
      <sheetId val="7"/>
      <sheetId val="6"/>
    </sheetIdMap>
  </header>
  <header guid="{BB269CB5-FBAE-46BE-898D-A6CCE7C3166C}" dateTime="2024-03-31T16:54:34" maxSheetId="8" userName="User" r:id="rId125" minRId="1725" maxRId="1731">
    <sheetIdMap count="7">
      <sheetId val="1"/>
      <sheetId val="2"/>
      <sheetId val="3"/>
      <sheetId val="4"/>
      <sheetId val="5"/>
      <sheetId val="7"/>
      <sheetId val="6"/>
    </sheetIdMap>
  </header>
  <header guid="{7B44E2F9-2525-4DE4-B06B-32315D35C8BD}" dateTime="2024-03-31T16:55:44" maxSheetId="8" userName="User" r:id="rId126" minRId="1732" maxRId="1738">
    <sheetIdMap count="7">
      <sheetId val="1"/>
      <sheetId val="2"/>
      <sheetId val="3"/>
      <sheetId val="4"/>
      <sheetId val="5"/>
      <sheetId val="7"/>
      <sheetId val="6"/>
    </sheetIdMap>
  </header>
  <header guid="{9BC26F89-C1CA-4E77-9571-51C2EA22F7CF}" dateTime="2024-03-31T16:56:11" maxSheetId="8" userName="User" r:id="rId127" minRId="1739" maxRId="1745">
    <sheetIdMap count="7">
      <sheetId val="1"/>
      <sheetId val="2"/>
      <sheetId val="3"/>
      <sheetId val="4"/>
      <sheetId val="5"/>
      <sheetId val="7"/>
      <sheetId val="6"/>
    </sheetIdMap>
  </header>
  <header guid="{B2E23BB5-82D1-464C-97D2-2BAD5CCF512F}" dateTime="2024-03-31T16:57:09" maxSheetId="8" userName="User" r:id="rId128" minRId="1746" maxRId="1748">
    <sheetIdMap count="7">
      <sheetId val="1"/>
      <sheetId val="2"/>
      <sheetId val="3"/>
      <sheetId val="4"/>
      <sheetId val="5"/>
      <sheetId val="7"/>
      <sheetId val="6"/>
    </sheetIdMap>
  </header>
  <header guid="{443CDB0F-CE63-4F26-BAD1-BB0353BCA48C}" dateTime="2024-03-31T16:58:54" maxSheetId="8" userName="User" r:id="rId129" minRId="1749" maxRId="1755">
    <sheetIdMap count="7">
      <sheetId val="1"/>
      <sheetId val="2"/>
      <sheetId val="3"/>
      <sheetId val="4"/>
      <sheetId val="5"/>
      <sheetId val="7"/>
      <sheetId val="6"/>
    </sheetIdMap>
  </header>
  <header guid="{94A4EA5C-7A4B-44AE-9F64-A85F48D2846E}" dateTime="2024-03-31T17:33:30" maxSheetId="8" userName="User" r:id="rId130" minRId="1756" maxRId="1776">
    <sheetIdMap count="7">
      <sheetId val="1"/>
      <sheetId val="2"/>
      <sheetId val="3"/>
      <sheetId val="4"/>
      <sheetId val="5"/>
      <sheetId val="7"/>
      <sheetId val="6"/>
    </sheetIdMap>
  </header>
  <header guid="{90DEC121-299A-40DA-8884-00569135ACEF}" dateTime="2024-03-31T17:33:54" maxSheetId="8" userName="User" r:id="rId131" minRId="1777" maxRId="1783">
    <sheetIdMap count="7">
      <sheetId val="1"/>
      <sheetId val="2"/>
      <sheetId val="3"/>
      <sheetId val="4"/>
      <sheetId val="5"/>
      <sheetId val="7"/>
      <sheetId val="6"/>
    </sheetIdMap>
  </header>
  <header guid="{CEA88C63-2B09-462C-802B-C4F217BC3C42}" dateTime="2024-03-31T17:36:39" maxSheetId="8" userName="User" r:id="rId132" minRId="1784" maxRId="1799">
    <sheetIdMap count="7">
      <sheetId val="1"/>
      <sheetId val="2"/>
      <sheetId val="3"/>
      <sheetId val="4"/>
      <sheetId val="5"/>
      <sheetId val="7"/>
      <sheetId val="6"/>
    </sheetIdMap>
  </header>
  <header guid="{C46E8E1F-FE18-470D-8B0B-4F6F39F1901E}" dateTime="2024-03-31T17:37:58" maxSheetId="8" userName="User" r:id="rId133" minRId="1800" maxRId="1813">
    <sheetIdMap count="7">
      <sheetId val="1"/>
      <sheetId val="2"/>
      <sheetId val="3"/>
      <sheetId val="4"/>
      <sheetId val="5"/>
      <sheetId val="7"/>
      <sheetId val="6"/>
    </sheetIdMap>
  </header>
  <header guid="{18C0FDDF-AFAA-42EC-B2A8-0F53893071A0}" dateTime="2024-03-31T18:19:21" maxSheetId="8" userName="User" r:id="rId134" minRId="1814" maxRId="1820">
    <sheetIdMap count="7">
      <sheetId val="1"/>
      <sheetId val="2"/>
      <sheetId val="3"/>
      <sheetId val="4"/>
      <sheetId val="5"/>
      <sheetId val="7"/>
      <sheetId val="6"/>
    </sheetIdMap>
  </header>
  <header guid="{ED4A41BC-3B53-4BF5-8E3B-A17B36894B81}" dateTime="2024-03-31T18:23:41" maxSheetId="8" userName="User" r:id="rId135" minRId="1821" maxRId="1835">
    <sheetIdMap count="7">
      <sheetId val="1"/>
      <sheetId val="2"/>
      <sheetId val="3"/>
      <sheetId val="4"/>
      <sheetId val="5"/>
      <sheetId val="7"/>
      <sheetId val="6"/>
    </sheetIdMap>
  </header>
  <header guid="{65E1F99D-132F-4143-A6E3-F71D6951C604}" dateTime="2024-03-31T18:26:28" maxSheetId="8" userName="User" r:id="rId136" minRId="1836" maxRId="1851">
    <sheetIdMap count="7">
      <sheetId val="1"/>
      <sheetId val="2"/>
      <sheetId val="3"/>
      <sheetId val="4"/>
      <sheetId val="5"/>
      <sheetId val="7"/>
      <sheetId val="6"/>
    </sheetIdMap>
  </header>
  <header guid="{ED90EFDA-A070-4425-A749-889BDC9F4F52}" dateTime="2024-03-31T18:27:01" maxSheetId="8" userName="User" r:id="rId137" minRId="1852" maxRId="1858">
    <sheetIdMap count="7">
      <sheetId val="1"/>
      <sheetId val="2"/>
      <sheetId val="3"/>
      <sheetId val="4"/>
      <sheetId val="5"/>
      <sheetId val="7"/>
      <sheetId val="6"/>
    </sheetIdMap>
  </header>
  <header guid="{D76AFF99-659F-4554-800A-EA85030FDC0C}" dateTime="2024-03-31T18:28:54" maxSheetId="8" userName="User" r:id="rId138" minRId="1859" maxRId="1866">
    <sheetIdMap count="7">
      <sheetId val="1"/>
      <sheetId val="2"/>
      <sheetId val="3"/>
      <sheetId val="4"/>
      <sheetId val="5"/>
      <sheetId val="7"/>
      <sheetId val="6"/>
    </sheetIdMap>
  </header>
  <header guid="{A6ECB969-5097-48C5-9A0C-9DCF394BECB6}" dateTime="2024-03-31T18:29:51" maxSheetId="8" userName="User" r:id="rId139" minRId="1867" maxRId="1872">
    <sheetIdMap count="7">
      <sheetId val="1"/>
      <sheetId val="2"/>
      <sheetId val="3"/>
      <sheetId val="4"/>
      <sheetId val="5"/>
      <sheetId val="7"/>
      <sheetId val="6"/>
    </sheetIdMap>
  </header>
  <header guid="{CC18AD62-1700-4269-9123-524F4DB88890}" dateTime="2024-03-31T18:38:54" maxSheetId="8" userName="User" r:id="rId140" minRId="1873" maxRId="1903">
    <sheetIdMap count="7">
      <sheetId val="1"/>
      <sheetId val="2"/>
      <sheetId val="3"/>
      <sheetId val="4"/>
      <sheetId val="5"/>
      <sheetId val="7"/>
      <sheetId val="6"/>
    </sheetIdMap>
  </header>
  <header guid="{70FB8E95-5C23-4F3F-A4AE-9732325615B6}" dateTime="2024-03-31T18:58:54" maxSheetId="8" userName="User" r:id="rId141" minRId="1904" maxRId="1936">
    <sheetIdMap count="7">
      <sheetId val="1"/>
      <sheetId val="2"/>
      <sheetId val="3"/>
      <sheetId val="4"/>
      <sheetId val="5"/>
      <sheetId val="7"/>
      <sheetId val="6"/>
    </sheetIdMap>
  </header>
  <header guid="{2E89B21A-97B0-48C8-8A50-E709A4205516}" dateTime="2024-03-31T19:04:01" maxSheetId="8" userName="User" r:id="rId142" minRId="1937" maxRId="1984">
    <sheetIdMap count="7">
      <sheetId val="1"/>
      <sheetId val="2"/>
      <sheetId val="3"/>
      <sheetId val="4"/>
      <sheetId val="5"/>
      <sheetId val="7"/>
      <sheetId val="6"/>
    </sheetIdMap>
  </header>
  <header guid="{ECB76841-F9F8-46C5-BBA4-0F1ACDFB7DA7}" dateTime="2024-03-31T19:06:41" maxSheetId="8" userName="User" r:id="rId143" minRId="1985" maxRId="1998">
    <sheetIdMap count="7">
      <sheetId val="1"/>
      <sheetId val="2"/>
      <sheetId val="3"/>
      <sheetId val="4"/>
      <sheetId val="5"/>
      <sheetId val="7"/>
      <sheetId val="6"/>
    </sheetIdMap>
  </header>
  <header guid="{7F529CC1-4D28-4805-A479-5B35BF005691}" dateTime="2024-03-31T19:07:55" maxSheetId="8" userName="User" r:id="rId144" minRId="1999" maxRId="2012">
    <sheetIdMap count="7">
      <sheetId val="1"/>
      <sheetId val="2"/>
      <sheetId val="3"/>
      <sheetId val="4"/>
      <sheetId val="5"/>
      <sheetId val="7"/>
      <sheetId val="6"/>
    </sheetIdMap>
  </header>
  <header guid="{29120A7F-B5C8-43F9-9B64-5AC256E9C210}" dateTime="2024-03-31T19:09:03" maxSheetId="8" userName="User" r:id="rId145" minRId="2013" maxRId="2043">
    <sheetIdMap count="7">
      <sheetId val="1"/>
      <sheetId val="2"/>
      <sheetId val="3"/>
      <sheetId val="4"/>
      <sheetId val="5"/>
      <sheetId val="7"/>
      <sheetId val="6"/>
    </sheetIdMap>
  </header>
  <header guid="{E0988474-C7EA-4453-9EC7-709263819523}" dateTime="2024-03-31T19:13:23" maxSheetId="8" userName="User" r:id="rId146" minRId="2044" maxRId="2050">
    <sheetIdMap count="7">
      <sheetId val="1"/>
      <sheetId val="2"/>
      <sheetId val="3"/>
      <sheetId val="4"/>
      <sheetId val="5"/>
      <sheetId val="7"/>
      <sheetId val="6"/>
    </sheetIdMap>
  </header>
  <header guid="{59E9CB2F-6EC0-465E-8D96-711849DDEB9F}" dateTime="2024-03-31T19:13:39" maxSheetId="8" userName="User" r:id="rId147" minRId="2051" maxRId="2057">
    <sheetIdMap count="7">
      <sheetId val="1"/>
      <sheetId val="2"/>
      <sheetId val="3"/>
      <sheetId val="4"/>
      <sheetId val="5"/>
      <sheetId val="7"/>
      <sheetId val="6"/>
    </sheetIdMap>
  </header>
  <header guid="{C56DC3CA-C71F-4A4B-A639-48D281B6A96F}" dateTime="2024-03-31T19:14:54" maxSheetId="8" userName="User" r:id="rId148">
    <sheetIdMap count="7">
      <sheetId val="1"/>
      <sheetId val="2"/>
      <sheetId val="3"/>
      <sheetId val="4"/>
      <sheetId val="5"/>
      <sheetId val="7"/>
      <sheetId val="6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1">
    <nc r="C20">
      <v>0</v>
    </nc>
  </rcc>
  <rcc rId="227" sId="1">
    <nc r="D20">
      <v>10</v>
    </nc>
  </rcc>
  <rcc rId="228" sId="1">
    <nc r="E20">
      <v>0</v>
    </nc>
  </rcc>
  <rcc rId="229" sId="1">
    <nc r="F20">
      <v>0</v>
    </nc>
  </rcc>
  <rcc rId="230" sId="1">
    <nc r="G20">
      <v>5</v>
    </nc>
  </rcc>
  <rcc rId="231" sId="1">
    <nc r="H20">
      <v>0</v>
    </nc>
  </rcc>
  <rcc rId="232" sId="1">
    <nc r="I20">
      <v>5</v>
    </nc>
  </rcc>
  <rcc rId="233" sId="1">
    <nc r="J20">
      <v>5</v>
    </nc>
  </rcc>
  <rcc rId="234" sId="1">
    <nc r="K20">
      <v>0</v>
    </nc>
  </rcc>
  <rcc rId="235" sId="1">
    <nc r="L20">
      <v>5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2" sId="3">
    <nc r="C35">
      <v>4</v>
    </nc>
  </rcc>
  <rcc rId="1613" sId="3">
    <nc r="D35">
      <v>7</v>
    </nc>
  </rcc>
  <rcc rId="1614" sId="3">
    <nc r="E35">
      <v>0</v>
    </nc>
  </rcc>
  <rcc rId="1615" sId="3">
    <nc r="F35">
      <v>0</v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6" sId="3">
    <nc r="C34">
      <v>9</v>
    </nc>
  </rcc>
  <rcc rId="1617" sId="3">
    <nc r="D34">
      <v>11</v>
    </nc>
  </rcc>
  <rcc rId="1618" sId="3">
    <nc r="E34">
      <v>18</v>
    </nc>
  </rcc>
  <rcc rId="1619" sId="3">
    <nc r="F34">
      <v>11</v>
    </nc>
  </rcc>
  <rcc rId="1620" sId="3">
    <nc r="C42">
      <v>13</v>
    </nc>
  </rcc>
  <rcc rId="1621" sId="3">
    <nc r="D42">
      <v>11</v>
    </nc>
  </rcc>
  <rcc rId="1622" sId="3">
    <nc r="E42">
      <v>11</v>
    </nc>
  </rcc>
  <rcc rId="1623" sId="3">
    <nc r="F42">
      <v>19</v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4" sId="3">
    <nc r="C20">
      <v>16</v>
    </nc>
  </rcc>
  <rcc rId="1625" sId="3">
    <nc r="D20">
      <v>15</v>
    </nc>
  </rcc>
  <rcc rId="1626" sId="3">
    <nc r="E20">
      <v>32</v>
    </nc>
  </rcc>
  <rcc rId="1627" sId="3">
    <nc r="F20">
      <v>8</v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8" sId="3">
    <oc r="E20">
      <v>32</v>
    </oc>
    <nc r="E20">
      <v>24</v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29" sId="3">
    <nc r="C31">
      <v>10</v>
    </nc>
  </rcc>
  <rcc rId="1630" sId="3">
    <nc r="D31">
      <v>16</v>
    </nc>
  </rcc>
  <rcc rId="1631" sId="3">
    <nc r="E31">
      <v>10</v>
    </nc>
  </rcc>
  <rcc rId="1632" sId="3">
    <nc r="F31">
      <v>16</v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3" sId="3">
    <oc r="C4">
      <v>1</v>
    </oc>
    <nc r="C4">
      <v>8</v>
    </nc>
  </rcc>
  <rcc rId="1634" sId="3">
    <nc r="D4">
      <v>16</v>
    </nc>
  </rcc>
  <rcc rId="1635" sId="3">
    <nc r="E4">
      <v>12</v>
    </nc>
  </rcc>
  <rcc rId="1636" sId="3">
    <nc r="F4">
      <v>22</v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7" sId="3">
    <nc r="C32">
      <v>22</v>
    </nc>
  </rcc>
  <rcc rId="1638" sId="3">
    <nc r="D32">
      <v>12</v>
    </nc>
  </rcc>
  <rcc rId="1639" sId="3">
    <nc r="E32">
      <v>10</v>
    </nc>
  </rcc>
  <rcc rId="1640" sId="3">
    <nc r="F32">
      <v>16</v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1" sId="3">
    <nc r="C36">
      <v>11</v>
    </nc>
  </rcc>
  <rcc rId="1642" sId="3">
    <nc r="D36">
      <v>4</v>
    </nc>
  </rcc>
  <rcc rId="1643" sId="3">
    <nc r="E36">
      <v>7</v>
    </nc>
  </rcc>
  <rcc rId="1644" sId="3">
    <nc r="F36">
      <v>15</v>
    </nc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5" sId="3">
    <nc r="C29">
      <v>9</v>
    </nc>
  </rcc>
  <rcc rId="1646" sId="3">
    <nc r="D29">
      <v>0</v>
    </nc>
  </rcc>
  <rcc rId="1647" sId="3">
    <nc r="E29">
      <v>7</v>
    </nc>
  </rcc>
  <rcc rId="1648" sId="3">
    <nc r="F29">
      <v>0</v>
    </nc>
  </rcc>
  <rcc rId="1649" sId="3">
    <nc r="C28">
      <v>15</v>
    </nc>
  </rcc>
  <rcc rId="1650" sId="3">
    <nc r="D28">
      <v>17</v>
    </nc>
  </rcc>
  <rcc rId="1651" sId="3">
    <nc r="E28">
      <v>12</v>
    </nc>
  </rcc>
  <rcc rId="1652" sId="3">
    <nc r="F28">
      <v>12</v>
    </nc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3" sId="3">
    <nc r="C41">
      <v>16</v>
    </nc>
  </rcc>
  <rcc rId="1654" sId="3">
    <nc r="D41">
      <v>7</v>
    </nc>
  </rcc>
  <rcc rId="1655" sId="3">
    <nc r="E41">
      <v>17</v>
    </nc>
  </rcc>
  <rcc rId="1656" sId="3">
    <nc r="F41">
      <v>8</v>
    </nc>
  </rcc>
  <rcc rId="1657" sId="3">
    <nc r="C21">
      <v>14</v>
    </nc>
  </rcc>
  <rcc rId="1658" sId="3">
    <nc r="D21">
      <v>11</v>
    </nc>
  </rcc>
  <rcc rId="1659" sId="3">
    <nc r="E21">
      <v>8</v>
    </nc>
  </rcc>
  <rcc rId="1660" sId="3">
    <nc r="F21">
      <v>14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" sId="1">
    <nc r="C10">
      <v>5</v>
    </nc>
  </rcc>
  <rcc rId="237" sId="1">
    <nc r="D10">
      <v>0</v>
    </nc>
  </rcc>
  <rcc rId="238" sId="1">
    <nc r="E10">
      <v>0</v>
    </nc>
  </rcc>
  <rcc rId="239" sId="1">
    <nc r="F10">
      <v>5</v>
    </nc>
  </rcc>
  <rcc rId="240" sId="1">
    <nc r="G10">
      <v>0</v>
    </nc>
  </rcc>
  <rcc rId="241" sId="1">
    <nc r="H10">
      <v>5</v>
    </nc>
  </rcc>
  <rcc rId="242" sId="1">
    <nc r="I10">
      <v>0</v>
    </nc>
  </rcc>
  <rcc rId="243" sId="1">
    <nc r="J10">
      <v>0</v>
    </nc>
  </rcc>
  <rcc rId="244" sId="1">
    <nc r="K10">
      <v>10</v>
    </nc>
  </rcc>
  <rcc rId="245" sId="1">
    <nc r="L10">
      <v>5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1" sId="3">
    <nc r="C40">
      <v>16</v>
    </nc>
  </rcc>
  <rcc rId="1662" sId="3">
    <nc r="D40">
      <v>9</v>
    </nc>
  </rcc>
  <rcc rId="1663" sId="3">
    <nc r="E40">
      <v>14</v>
    </nc>
  </rcc>
  <rcc rId="1664" sId="3">
    <nc r="F40">
      <v>24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5" sId="3">
    <nc r="C27">
      <v>12</v>
    </nc>
  </rcc>
  <rcc rId="1666" sId="3">
    <nc r="D27">
      <v>10</v>
    </nc>
  </rcc>
  <rcc rId="1667" sId="3">
    <nc r="E27">
      <v>21</v>
    </nc>
  </rcc>
  <rcc rId="1668" sId="3">
    <nc r="F27">
      <v>12</v>
    </nc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9" sId="3">
    <nc r="C38">
      <v>4</v>
    </nc>
  </rcc>
  <rcc rId="1670" sId="3">
    <nc r="D38">
      <v>11</v>
    </nc>
  </rcc>
  <rcc rId="1671" sId="3">
    <nc r="E38">
      <v>3</v>
    </nc>
  </rcc>
  <rcc rId="1672" sId="3">
    <nc r="F38">
      <v>14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3" sId="3">
    <nc r="C37">
      <v>21</v>
    </nc>
  </rcc>
  <rcc rId="1674" sId="3">
    <nc r="D37">
      <v>13</v>
    </nc>
  </rcc>
  <rcc rId="1675" sId="3">
    <nc r="F37">
      <v>17</v>
    </nc>
  </rcc>
  <rcc rId="1676" sId="3">
    <nc r="E37">
      <v>18</v>
    </nc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" sId="3">
    <nc r="C39">
      <v>0</v>
    </nc>
  </rcc>
  <rcc rId="1678" sId="3">
    <nc r="D39">
      <v>13</v>
    </nc>
  </rcc>
  <rcc rId="1679" sId="3">
    <nc r="E39">
      <v>5</v>
    </nc>
  </rcc>
  <rcc rId="1680" sId="3">
    <nc r="F39">
      <v>7</v>
    </nc>
  </rcc>
  <rcc rId="1681" sId="3">
    <nc r="C26">
      <v>3</v>
    </nc>
  </rcc>
  <rcc rId="1682" sId="3">
    <nc r="D26">
      <v>8</v>
    </nc>
  </rcc>
  <rcc rId="1683" sId="3">
    <nc r="E26">
      <v>0</v>
    </nc>
  </rcc>
  <rcc rId="1684" sId="3">
    <nc r="F26">
      <v>0</v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5" sId="3">
    <nc r="C8">
      <v>11</v>
    </nc>
  </rcc>
  <rcc rId="1686" sId="3">
    <nc r="D8">
      <v>10</v>
    </nc>
  </rcc>
  <rcc rId="1687" sId="3">
    <nc r="E8">
      <v>4</v>
    </nc>
  </rcc>
  <rcc rId="1688" sId="3">
    <nc r="F8">
      <v>4</v>
    </nc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9" sId="3">
    <nc r="C24">
      <v>6</v>
    </nc>
  </rcc>
  <rcc rId="1690" sId="3">
    <nc r="D24">
      <v>12</v>
    </nc>
  </rcc>
  <rcc rId="1691" sId="3">
    <nc r="E24">
      <v>9</v>
    </nc>
  </rcc>
  <rcc rId="1692" sId="3">
    <nc r="F24">
      <v>3</v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3" sId="3">
    <nc r="J4">
      <v>4</v>
    </nc>
  </rcc>
  <rfmt sheetId="3" sqref="I4 I6">
    <dxf>
      <fill>
        <patternFill patternType="solid">
          <bgColor rgb="FFFFCCFF"/>
        </patternFill>
      </fill>
    </dxf>
  </rfmt>
  <rfmt sheetId="5" sqref="Q5 Q3">
    <dxf>
      <fill>
        <patternFill patternType="solid">
          <bgColor rgb="FFFFCCFF"/>
        </patternFill>
      </fill>
    </dxf>
  </rfmt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Q8">
    <dxf>
      <fill>
        <patternFill patternType="solid">
          <bgColor theme="5" tint="-0.249977111117893"/>
        </patternFill>
      </fill>
    </dxf>
  </rfmt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F17">
    <dxf>
      <fill>
        <patternFill patternType="solid">
          <bgColor rgb="FFFFFF00"/>
        </patternFill>
      </fill>
    </dxf>
  </rfmt>
  <rfmt sheetId="5" sqref="F3">
    <dxf>
      <fill>
        <patternFill patternType="solid">
          <bgColor theme="0" tint="-0.34998626667073579"/>
        </patternFill>
      </fill>
    </dxf>
  </rfmt>
  <rfmt sheetId="5" sqref="F6">
    <dxf>
      <fill>
        <patternFill patternType="solid">
          <bgColor theme="5" tint="-0.249977111117893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" sId="1">
    <nc r="C25">
      <v>5</v>
    </nc>
  </rcc>
  <rcc rId="247" sId="1">
    <nc r="D25">
      <v>5</v>
    </nc>
  </rcc>
  <rcc rId="248" sId="1">
    <nc r="E25">
      <v>5</v>
    </nc>
  </rcc>
  <rcc rId="249" sId="1">
    <nc r="F25">
      <v>0</v>
    </nc>
  </rcc>
  <rcc rId="250" sId="1">
    <nc r="G25">
      <v>5</v>
    </nc>
  </rcc>
  <rcc rId="251" sId="1">
    <nc r="H25">
      <v>0</v>
    </nc>
  </rcc>
  <rcc rId="252" sId="1">
    <nc r="I25">
      <v>10</v>
    </nc>
  </rcc>
  <rcc rId="253" sId="1">
    <nc r="J25">
      <v>5</v>
    </nc>
  </rcc>
  <rcc rId="254" sId="1">
    <nc r="K25">
      <v>0</v>
    </nc>
  </rcc>
  <rcc rId="255" sId="1">
    <nc r="L25">
      <v>5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4" sId="3">
    <oc r="H33">
      <f>SUM(C33:F33)</f>
    </oc>
    <nc r="H33">
      <f>SUM(C33:F33)</f>
    </nc>
  </rcc>
  <rcc rId="1695" sId="3">
    <oc r="H22">
      <f>SUM(C22:F22)</f>
    </oc>
    <nc r="H22">
      <f>SUM(C22:F22)</f>
    </nc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I6 I4">
    <dxf>
      <fill>
        <patternFill patternType="none">
          <bgColor auto="1"/>
        </patternFill>
      </fill>
    </dxf>
  </rfmt>
  <rfmt sheetId="5" sqref="Q5">
    <dxf>
      <fill>
        <patternFill>
          <bgColor rgb="FFFFFF00"/>
        </patternFill>
      </fill>
    </dxf>
  </rfmt>
  <rfmt sheetId="5" sqref="Q3">
    <dxf>
      <fill>
        <patternFill>
          <bgColor theme="0" tint="-0.34998626667073579"/>
        </patternFill>
      </fill>
    </dxf>
  </rfmt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6" sId="4">
    <nc r="C6">
      <v>7</v>
    </nc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7" sId="4">
    <nc r="D6">
      <v>5</v>
    </nc>
  </rcc>
  <rcc rId="1698" sId="4">
    <nc r="E6">
      <v>14</v>
    </nc>
  </rcc>
  <rcc rId="1699" sId="4">
    <nc r="F6">
      <v>19</v>
    </nc>
  </rcc>
  <rcc rId="1700" sId="4">
    <nc r="G6">
      <v>20</v>
    </nc>
  </rcc>
  <rcc rId="1701" sId="4">
    <nc r="H6">
      <v>15</v>
    </nc>
  </rcc>
  <rcc rId="1702" sId="4">
    <nc r="I6">
      <v>24</v>
    </nc>
  </rcc>
  <rcc rId="1703" sId="4">
    <nc r="L6">
      <v>9</v>
    </nc>
  </rcc>
  <rfmt sheetId="4" sqref="L6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4" sId="4">
    <nc r="C9">
      <v>10</v>
    </nc>
  </rcc>
  <rcc rId="1705" sId="4">
    <nc r="D9">
      <v>0</v>
    </nc>
  </rcc>
  <rcc rId="1706" sId="4">
    <nc r="E9">
      <v>3</v>
    </nc>
  </rcc>
  <rcc rId="1707" sId="4">
    <nc r="F9">
      <v>5</v>
    </nc>
  </rcc>
  <rcc rId="1708" sId="4">
    <nc r="G9">
      <v>17</v>
    </nc>
  </rcc>
  <rcc rId="1709" sId="4">
    <nc r="H9">
      <v>9</v>
    </nc>
  </rcc>
  <rcc rId="1710" sId="4">
    <nc r="I9">
      <v>3</v>
    </nc>
  </rcc>
  <rcc rId="1711" sId="4">
    <nc r="C23">
      <v>0</v>
    </nc>
  </rcc>
  <rcc rId="1712" sId="4">
    <nc r="D23">
      <v>3</v>
    </nc>
  </rcc>
  <rcc rId="1713" sId="4">
    <nc r="E23">
      <v>5</v>
    </nc>
  </rcc>
  <rcc rId="1714" sId="4">
    <nc r="F23">
      <v>7</v>
    </nc>
  </rcc>
  <rcc rId="1715" sId="4">
    <nc r="G23">
      <v>6</v>
    </nc>
  </rcc>
  <rcc rId="1716" sId="4">
    <nc r="H23">
      <v>11</v>
    </nc>
  </rcc>
  <rcc rId="1717" sId="4">
    <nc r="I23">
      <v>12</v>
    </nc>
  </rcc>
  <rcc rId="1718" sId="4">
    <nc r="C30">
      <v>11</v>
    </nc>
  </rcc>
  <rcc rId="1719" sId="4">
    <nc r="D30">
      <v>4</v>
    </nc>
  </rcc>
  <rcc rId="1720" sId="4">
    <nc r="E30">
      <v>9</v>
    </nc>
  </rcc>
  <rcc rId="1721" sId="4">
    <nc r="F30">
      <v>0</v>
    </nc>
  </rcc>
  <rcc rId="1722" sId="4">
    <nc r="G30">
      <v>14</v>
    </nc>
  </rcc>
  <rcc rId="1723" sId="4">
    <nc r="H30">
      <v>4</v>
    </nc>
  </rcc>
  <rcc rId="1724" sId="4">
    <nc r="I30">
      <v>7</v>
    </nc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5" sId="4">
    <oc r="C19">
      <v>1</v>
    </oc>
    <nc r="C19">
      <v>17</v>
    </nc>
  </rcc>
  <rcc rId="1726" sId="4">
    <nc r="D19">
      <v>16</v>
    </nc>
  </rcc>
  <rcc rId="1727" sId="4">
    <nc r="E19">
      <v>13</v>
    </nc>
  </rcc>
  <rcc rId="1728" sId="4">
    <nc r="F19">
      <v>15</v>
    </nc>
  </rcc>
  <rcc rId="1729" sId="4">
    <nc r="G19">
      <v>20</v>
    </nc>
  </rcc>
  <rcc rId="1730" sId="4">
    <nc r="H19">
      <v>21</v>
    </nc>
  </rcc>
  <rcc rId="1731" sId="4">
    <nc r="I19">
      <v>25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2" sId="4">
    <nc r="C5">
      <v>5</v>
    </nc>
  </rcc>
  <rcc rId="1733" sId="4">
    <nc r="D5">
      <v>8</v>
    </nc>
  </rcc>
  <rcc rId="1734" sId="4">
    <nc r="E5">
      <v>3</v>
    </nc>
  </rcc>
  <rcc rId="1735" sId="4">
    <nc r="F5">
      <v>3</v>
    </nc>
  </rcc>
  <rcc rId="1736" sId="4">
    <nc r="G5">
      <v>7</v>
    </nc>
  </rcc>
  <rcc rId="1737" sId="4">
    <nc r="H5">
      <v>7</v>
    </nc>
  </rcc>
  <rcc rId="1738" sId="4">
    <nc r="I5">
      <v>10</v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9" sId="4">
    <nc r="C33">
      <v>4</v>
    </nc>
  </rcc>
  <rcc rId="1740" sId="4">
    <nc r="D33">
      <v>10</v>
    </nc>
  </rcc>
  <rcc rId="1741" sId="4">
    <nc r="E33">
      <v>11</v>
    </nc>
  </rcc>
  <rcc rId="1742" sId="4">
    <nc r="F33">
      <v>12</v>
    </nc>
  </rcc>
  <rcc rId="1743" sId="4">
    <nc r="G33">
      <v>9</v>
    </nc>
  </rcc>
  <rcc rId="1744" sId="4">
    <nc r="H33">
      <v>15</v>
    </nc>
  </rcc>
  <rcc rId="1745" sId="4">
    <nc r="I33">
      <v>17</v>
    </nc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6" sId="4">
    <nc r="L33">
      <v>4</v>
    </nc>
  </rcc>
  <rfmt sheetId="4" sqref="L3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747" sId="4" odxf="1" dxf="1">
    <nc r="L18" t="inlineStr">
      <is>
        <t>пятерки</t>
      </is>
    </nc>
    <odxf>
      <alignment horizontal="general" vertical="bottom" readingOrder="0"/>
      <border outline="0">
        <left/>
        <right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c rId="1748" sId="4" odxf="1" dxf="1">
    <nc r="M18" t="inlineStr">
      <is>
        <t>четверки</t>
      </is>
    </nc>
    <odxf>
      <alignment horizontal="general" vertical="bottom" readingOrder="0"/>
      <border outline="0">
        <left/>
        <right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49" sId="4">
    <nc r="C22">
      <v>0</v>
    </nc>
  </rcc>
  <rcc rId="1750" sId="4">
    <nc r="D22">
      <v>11</v>
    </nc>
  </rcc>
  <rcc rId="1751" sId="4">
    <nc r="E22">
      <v>20</v>
    </nc>
  </rcc>
  <rcc rId="1752" sId="4">
    <nc r="F22">
      <v>8</v>
    </nc>
  </rcc>
  <rcc rId="1753" sId="4">
    <nc r="G22">
      <v>7</v>
    </nc>
  </rcc>
  <rcc rId="1754" sId="4">
    <nc r="H22">
      <v>3</v>
    </nc>
  </rcc>
  <rcc rId="1755" sId="4">
    <nc r="I22">
      <v>20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nc r="C34">
      <v>0</v>
    </nc>
  </rcc>
  <rcc rId="257" sId="1">
    <nc r="D34">
      <v>0</v>
    </nc>
  </rcc>
  <rcc rId="258" sId="1">
    <nc r="E34">
      <v>5</v>
    </nc>
  </rcc>
  <rcc rId="259" sId="1">
    <nc r="F34">
      <v>5</v>
    </nc>
  </rcc>
  <rcc rId="260" sId="1">
    <nc r="G34">
      <v>10</v>
    </nc>
  </rcc>
  <rcc rId="261" sId="1">
    <nc r="H34">
      <v>0</v>
    </nc>
  </rcc>
  <rcc rId="262" sId="1">
    <nc r="I34">
      <v>0</v>
    </nc>
  </rcc>
  <rcc rId="263" sId="1">
    <nc r="J34">
      <v>0</v>
    </nc>
  </rcc>
  <rcc rId="264" sId="1">
    <nc r="K34">
      <v>0</v>
    </nc>
  </rcc>
  <rcc rId="265" sId="1">
    <nc r="L34">
      <v>10</v>
    </nc>
  </rcc>
  <rcc rId="266" sId="1" endOfListFormulaUpdate="1">
    <oc r="M34">
      <f>SUM(C34:I34)</f>
    </oc>
    <nc r="M34">
      <f>SUM(C34:L34)</f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6" sId="4">
    <nc r="C20">
      <v>13</v>
    </nc>
  </rcc>
  <rcc rId="1757" sId="4">
    <nc r="D20">
      <v>3</v>
    </nc>
  </rcc>
  <rcc rId="1758" sId="4">
    <nc r="E20">
      <v>10</v>
    </nc>
  </rcc>
  <rcc rId="1759" sId="4">
    <nc r="F20">
      <v>15</v>
    </nc>
  </rcc>
  <rcc rId="1760" sId="4">
    <nc r="G20">
      <v>7</v>
    </nc>
  </rcc>
  <rcc rId="1761" sId="4">
    <nc r="H20">
      <v>10</v>
    </nc>
  </rcc>
  <rcc rId="1762" sId="4">
    <nc r="I20">
      <v>18</v>
    </nc>
  </rcc>
  <rcc rId="1763" sId="4">
    <nc r="C35">
      <v>0</v>
    </nc>
  </rcc>
  <rcc rId="1764" sId="4">
    <nc r="D35">
      <v>4</v>
    </nc>
  </rcc>
  <rcc rId="1765" sId="4">
    <nc r="E35">
      <v>3</v>
    </nc>
  </rcc>
  <rcc rId="1766" sId="4">
    <nc r="F35">
      <v>4</v>
    </nc>
  </rcc>
  <rcc rId="1767" sId="4">
    <nc r="G35">
      <v>11</v>
    </nc>
  </rcc>
  <rcc rId="1768" sId="4">
    <nc r="H35">
      <v>0</v>
    </nc>
  </rcc>
  <rcc rId="1769" sId="4">
    <nc r="I35">
      <v>4</v>
    </nc>
  </rcc>
  <rcc rId="1770" sId="4">
    <nc r="C7">
      <v>0</v>
    </nc>
  </rcc>
  <rcc rId="1771" sId="4">
    <nc r="D7">
      <v>0</v>
    </nc>
  </rcc>
  <rcc rId="1772" sId="4">
    <nc r="E7">
      <v>9</v>
    </nc>
  </rcc>
  <rcc rId="1773" sId="4">
    <nc r="F7">
      <v>8</v>
    </nc>
  </rcc>
  <rcc rId="1774" sId="4">
    <nc r="G7">
      <v>0</v>
    </nc>
  </rcc>
  <rcc rId="1775" sId="4">
    <nc r="H7">
      <v>0</v>
    </nc>
  </rcc>
  <rcc rId="1776" sId="4">
    <nc r="I7">
      <v>6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7" sId="4">
    <nc r="C10">
      <v>4</v>
    </nc>
  </rcc>
  <rcc rId="1778" sId="4">
    <nc r="D10">
      <v>5</v>
    </nc>
  </rcc>
  <rcc rId="1779" sId="4">
    <nc r="E10">
      <v>8</v>
    </nc>
  </rcc>
  <rcc rId="1780" sId="4">
    <nc r="F10">
      <v>8</v>
    </nc>
  </rcc>
  <rcc rId="1781" sId="4">
    <nc r="G10">
      <v>7</v>
    </nc>
  </rcc>
  <rcc rId="1782" sId="4">
    <nc r="H10">
      <v>6</v>
    </nc>
  </rcc>
  <rcc rId="1783" sId="4">
    <nc r="I10">
      <v>8</v>
    </nc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4" sId="4">
    <nc r="L10">
      <v>2</v>
    </nc>
  </rcc>
  <rfmt sheetId="4" sqref="L10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785" sId="4">
    <nc r="L9">
      <v>4</v>
    </nc>
  </rcc>
  <rfmt sheetId="4" sqref="L9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786" sId="4">
    <nc r="C25">
      <v>17</v>
    </nc>
  </rcc>
  <rcc rId="1787" sId="4">
    <nc r="D25">
      <v>12</v>
    </nc>
  </rcc>
  <rcc rId="1788" sId="4">
    <nc r="E25">
      <v>12</v>
    </nc>
  </rcc>
  <rcc rId="1789" sId="4">
    <nc r="F25">
      <v>12</v>
    </nc>
  </rcc>
  <rcc rId="1790" sId="4">
    <nc r="G25">
      <v>4</v>
    </nc>
  </rcc>
  <rcc rId="1791" sId="4">
    <nc r="H25">
      <v>12</v>
    </nc>
  </rcc>
  <rcc rId="1792" sId="4">
    <nc r="I25">
      <v>16</v>
    </nc>
  </rcc>
  <rcc rId="1793" sId="4">
    <nc r="C31">
      <v>3</v>
    </nc>
  </rcc>
  <rcc rId="1794" sId="4">
    <nc r="D31">
      <v>6</v>
    </nc>
  </rcc>
  <rcc rId="1795" sId="4">
    <nc r="E31">
      <v>3</v>
    </nc>
  </rcc>
  <rcc rId="1796" sId="4">
    <nc r="F31">
      <v>11</v>
    </nc>
  </rcc>
  <rcc rId="1797" sId="4">
    <nc r="G31">
      <v>8</v>
    </nc>
  </rcc>
  <rcc rId="1798" sId="4">
    <nc r="H31">
      <v>7</v>
    </nc>
  </rcc>
  <rcc rId="1799" sId="4">
    <nc r="I31">
      <v>9</v>
    </nc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0" sId="4">
    <nc r="C34">
      <v>0</v>
    </nc>
  </rcc>
  <rcc rId="1801" sId="4">
    <nc r="D34">
      <v>12</v>
    </nc>
  </rcc>
  <rcc rId="1802" sId="4">
    <nc r="E34">
      <v>3</v>
    </nc>
  </rcc>
  <rcc rId="1803" sId="4">
    <nc r="F34">
      <v>0</v>
    </nc>
  </rcc>
  <rcc rId="1804" sId="4">
    <nc r="G34">
      <v>0</v>
    </nc>
  </rcc>
  <rcc rId="1805" sId="4">
    <nc r="H34">
      <v>0</v>
    </nc>
  </rcc>
  <rcc rId="1806" sId="4">
    <nc r="I34">
      <v>3</v>
    </nc>
  </rcc>
  <rcc rId="1807" sId="4">
    <nc r="C42">
      <v>13</v>
    </nc>
  </rcc>
  <rcc rId="1808" sId="4">
    <nc r="D42">
      <v>8</v>
    </nc>
  </rcc>
  <rcc rId="1809" sId="4">
    <nc r="E42">
      <v>3</v>
    </nc>
  </rcc>
  <rcc rId="1810" sId="4">
    <nc r="F42">
      <v>12</v>
    </nc>
  </rcc>
  <rcc rId="1811" sId="4">
    <nc r="G42">
      <v>12</v>
    </nc>
  </rcc>
  <rcc rId="1812" sId="4">
    <nc r="H42">
      <v>6</v>
    </nc>
  </rcc>
  <rcc rId="1813" sId="4">
    <nc r="I42">
      <v>15</v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4" sId="4">
    <oc r="C4">
      <v>1</v>
    </oc>
    <nc r="C4">
      <v>10</v>
    </nc>
  </rcc>
  <rcc rId="1815" sId="4">
    <nc r="D4">
      <v>12</v>
    </nc>
  </rcc>
  <rcc rId="1816" sId="4">
    <nc r="E4">
      <v>13</v>
    </nc>
  </rcc>
  <rcc rId="1817" sId="4">
    <nc r="F4">
      <v>9</v>
    </nc>
  </rcc>
  <rcc rId="1818" sId="4">
    <nc r="G4">
      <v>13</v>
    </nc>
  </rcc>
  <rcc rId="1819" sId="4">
    <nc r="H4">
      <v>13</v>
    </nc>
  </rcc>
  <rcc rId="1820" sId="4">
    <nc r="I4">
      <v>3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1" sId="4">
    <oc r="J4">
      <f>SUM(C4:I4)</f>
    </oc>
    <nc r="J4">
      <f>SUM(C4:I4)</f>
    </nc>
  </rcc>
  <rcc rId="1822" sId="4">
    <nc r="C21">
      <v>16</v>
    </nc>
  </rcc>
  <rcc rId="1823" sId="4">
    <nc r="D21">
      <v>11</v>
    </nc>
  </rcc>
  <rcc rId="1824" sId="4">
    <nc r="E21">
      <v>13</v>
    </nc>
  </rcc>
  <rcc rId="1825" sId="4">
    <nc r="F21">
      <v>9</v>
    </nc>
  </rcc>
  <rcc rId="1826" sId="4">
    <nc r="G21">
      <v>0</v>
    </nc>
  </rcc>
  <rcc rId="1827" sId="4">
    <nc r="H21">
      <v>7</v>
    </nc>
  </rcc>
  <rcc rId="1828" sId="4">
    <nc r="I21">
      <v>7</v>
    </nc>
  </rcc>
  <rcc rId="1829" sId="4">
    <nc r="C32">
      <v>12</v>
    </nc>
  </rcc>
  <rcc rId="1830" sId="4">
    <nc r="D32">
      <v>9</v>
    </nc>
  </rcc>
  <rcc rId="1831" sId="4">
    <nc r="E32">
      <v>12</v>
    </nc>
  </rcc>
  <rcc rId="1832" sId="4">
    <nc r="F32">
      <v>11</v>
    </nc>
  </rcc>
  <rcc rId="1833" sId="4">
    <nc r="G32">
      <v>12</v>
    </nc>
  </rcc>
  <rcc rId="1834" sId="4">
    <nc r="H32">
      <v>8</v>
    </nc>
  </rcc>
  <rcc rId="1835" sId="4">
    <nc r="I32">
      <v>14</v>
    </nc>
  </rcc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6" sId="4">
    <nc r="L32">
      <v>4</v>
    </nc>
  </rcc>
  <rfmt sheetId="4" sqref="L32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837" sId="4">
    <nc r="M32">
      <v>10</v>
    </nc>
  </rcc>
  <rfmt sheetId="4" sqref="M32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838" sId="4">
    <nc r="C29">
      <v>5</v>
    </nc>
  </rcc>
  <rcc rId="1839" sId="4">
    <nc r="D29">
      <v>3</v>
    </nc>
  </rcc>
  <rcc rId="1840" sId="4">
    <nc r="E29">
      <v>3</v>
    </nc>
  </rcc>
  <rcc rId="1841" sId="4">
    <nc r="F29">
      <v>3</v>
    </nc>
  </rcc>
  <rcc rId="1842" sId="4">
    <nc r="G29">
      <v>5</v>
    </nc>
  </rcc>
  <rcc rId="1843" sId="4">
    <nc r="H29">
      <v>8</v>
    </nc>
  </rcc>
  <rcc rId="1844" sId="4">
    <nc r="I29">
      <v>5</v>
    </nc>
  </rcc>
  <rcc rId="1845" sId="4">
    <nc r="C40">
      <v>11</v>
    </nc>
  </rcc>
  <rcc rId="1846" sId="4">
    <nc r="D40">
      <v>9</v>
    </nc>
  </rcc>
  <rcc rId="1847" sId="4">
    <nc r="E40">
      <v>16</v>
    </nc>
  </rcc>
  <rcc rId="1848" sId="4">
    <nc r="F40">
      <v>18</v>
    </nc>
  </rcc>
  <rcc rId="1849" sId="4">
    <nc r="G40">
      <v>18</v>
    </nc>
  </rcc>
  <rcc rId="1850" sId="4">
    <nc r="H40">
      <v>8</v>
    </nc>
  </rcc>
  <rcc rId="1851" sId="4">
    <nc r="I40">
      <v>10</v>
    </nc>
  </rcc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2" sId="4">
    <nc r="C41">
      <v>8</v>
    </nc>
  </rcc>
  <rcc rId="1853" sId="4">
    <nc r="D41">
      <v>12</v>
    </nc>
  </rcc>
  <rcc rId="1854" sId="4">
    <nc r="E41">
      <v>5</v>
    </nc>
  </rcc>
  <rcc rId="1855" sId="4">
    <nc r="F41">
      <v>10</v>
    </nc>
  </rcc>
  <rcc rId="1856" sId="4">
    <nc r="G41">
      <v>7</v>
    </nc>
  </rcc>
  <rcc rId="1857" sId="4">
    <nc r="H41">
      <v>18</v>
    </nc>
  </rcc>
  <rcc rId="1858" sId="4">
    <nc r="I41">
      <v>11</v>
    </nc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9" sId="4">
    <nc r="C28">
      <v>0</v>
    </nc>
  </rcc>
  <rcc rId="1860" sId="4">
    <nc r="D28">
      <v>12</v>
    </nc>
  </rcc>
  <rcc rId="1861" sId="4">
    <nc r="E28">
      <v>0</v>
    </nc>
  </rcc>
  <rcc rId="1862" sId="4">
    <nc r="F28">
      <v>11</v>
    </nc>
  </rcc>
  <rcc rId="1863" sId="4">
    <nc r="G28">
      <v>7</v>
    </nc>
  </rcc>
  <rcc rId="1864" sId="4">
    <nc r="H28">
      <v>12</v>
    </nc>
  </rcc>
  <rcc rId="1865" sId="4">
    <nc r="I28">
      <v>0</v>
    </nc>
  </rcc>
  <rcc rId="1866" sId="4">
    <nc r="C36">
      <v>8</v>
    </nc>
  </rcc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67" sId="4">
    <nc r="D36">
      <v>12</v>
    </nc>
  </rcc>
  <rcc rId="1868" sId="4">
    <nc r="E36">
      <v>10</v>
    </nc>
  </rcc>
  <rcc rId="1869" sId="4">
    <nc r="F36">
      <v>6</v>
    </nc>
  </rcc>
  <rcc rId="1870" sId="4">
    <nc r="G36">
      <v>10</v>
    </nc>
  </rcc>
  <rcc rId="1871" sId="4">
    <nc r="H36">
      <v>9</v>
    </nc>
  </rcc>
  <rcc rId="1872" sId="4">
    <nc r="I36">
      <v>15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" sId="1">
    <nc r="C7">
      <v>0</v>
    </nc>
  </rcc>
  <rcc rId="268" sId="1">
    <nc r="D7">
      <v>0</v>
    </nc>
  </rcc>
  <rcc rId="269" sId="1">
    <nc r="E7">
      <v>0</v>
    </nc>
  </rcc>
  <rcc rId="270" sId="1">
    <nc r="F7">
      <v>5</v>
    </nc>
  </rcc>
  <rcc rId="271" sId="1">
    <nc r="G7">
      <v>10</v>
    </nc>
  </rcc>
  <rcc rId="272" sId="1">
    <nc r="H7">
      <v>0</v>
    </nc>
  </rcc>
  <rcc rId="273" sId="1">
    <nc r="I7">
      <v>0</v>
    </nc>
  </rcc>
  <rcc rId="274" sId="1">
    <nc r="J7">
      <v>0</v>
    </nc>
  </rcc>
  <rcc rId="275" sId="1">
    <nc r="K7">
      <v>5</v>
    </nc>
  </rcc>
  <rcc rId="276" sId="1">
    <nc r="L7">
      <v>5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3" sId="5">
    <nc r="K3">
      <f>SUM(C3,E3,G3,I3)</f>
    </nc>
  </rcc>
  <rcc rId="1874" sId="5">
    <nc r="K4">
      <f>SUM(C4,E4,G4,I4)</f>
    </nc>
  </rcc>
  <rcc rId="1875" sId="5">
    <nc r="K5">
      <f>SUM(C5,E5,G5,I5)</f>
    </nc>
  </rcc>
  <rcc rId="1876" sId="5">
    <nc r="K6">
      <f>SUM(C6,E6,G6,I6)</f>
    </nc>
  </rcc>
  <rcc rId="1877" sId="5">
    <nc r="K7">
      <f>SUM(C7,E7,G7,I7)</f>
    </nc>
  </rcc>
  <rcc rId="1878" sId="5">
    <nc r="K8">
      <f>SUM(C8,E8,G8,I8)</f>
    </nc>
  </rcc>
  <rcc rId="1879" sId="5">
    <nc r="K9">
      <f>SUM(C9,E9,G9,I9)</f>
    </nc>
  </rcc>
  <rcc rId="1880" sId="5">
    <nc r="K10">
      <f>SUM(C10,E10,G10,I10)</f>
    </nc>
  </rcc>
  <rcc rId="1881" sId="5">
    <nc r="K11">
      <f>SUM(C11,E11,G11,I11)</f>
    </nc>
  </rcc>
  <rcc rId="1882" sId="5">
    <nc r="K12">
      <f>SUM(C12,E12,G12,I12)</f>
    </nc>
  </rcc>
  <rcc rId="1883" sId="5">
    <nc r="K13">
      <f>SUM(C13,E13,G13,I13)</f>
    </nc>
  </rcc>
  <rcc rId="1884" sId="5">
    <nc r="K14">
      <f>SUM(C14,E14,G14,I14)</f>
    </nc>
  </rcc>
  <rcc rId="1885" sId="5">
    <nc r="K15">
      <f>SUM(C15,E15,G15,I15)</f>
    </nc>
  </rcc>
  <rcc rId="1886" sId="5">
    <nc r="K16">
      <f>SUM(C16,E16,G16,I16)</f>
    </nc>
  </rcc>
  <rcc rId="1887" sId="5">
    <nc r="K17">
      <f>SUM(C17,E17,G17,I17)</f>
    </nc>
  </rcc>
  <rcc rId="1888" sId="5">
    <nc r="K18">
      <f>SUM(C18,E18,G18,I18)</f>
    </nc>
  </rcc>
  <rcc rId="1889" sId="5">
    <nc r="K19">
      <f>SUM(C19,E19,G19,I19)</f>
    </nc>
  </rcc>
  <rcc rId="1890" sId="5">
    <nc r="K20">
      <f>SUM(C20,E20,G20,I20)</f>
    </nc>
  </rcc>
  <rcc rId="1891" sId="5">
    <nc r="K21">
      <f>SUM(C21,E21,G21,I21)</f>
    </nc>
  </rcc>
  <rcc rId="1892" sId="5">
    <nc r="K22">
      <f>SUM(C22,E22,G22,I22)</f>
    </nc>
  </rcc>
  <rcc rId="1893" sId="5">
    <nc r="K23">
      <f>SUM(C23,E23,G23,I23)</f>
    </nc>
  </rcc>
  <rcc rId="1894" sId="5">
    <nc r="K24">
      <f>SUM(C24,E24,G24,I24)</f>
    </nc>
  </rcc>
  <rcc rId="1895" sId="5">
    <nc r="K25">
      <f>SUM(C25,E25,G25,I25)</f>
    </nc>
  </rcc>
  <rcc rId="1896" sId="5">
    <nc r="K26">
      <f>SUM(C26,E26,G26,I26)</f>
    </nc>
  </rcc>
  <rcc rId="1897" sId="5">
    <nc r="V3">
      <f>SUM(N3,P3,R3,T3)</f>
    </nc>
  </rcc>
  <rcc rId="1898" sId="5">
    <nc r="V4">
      <f>SUM(N4,P4,R4,T4)</f>
    </nc>
  </rcc>
  <rcc rId="1899" sId="5">
    <nc r="V5">
      <f>SUM(N5,P5,R5,T5)</f>
    </nc>
  </rcc>
  <rcc rId="1900" sId="5">
    <nc r="V6">
      <f>SUM(N6,P6,R6,T6)</f>
    </nc>
  </rcc>
  <rcc rId="1901" sId="5">
    <nc r="V7">
      <f>SUM(N7,P7,R7,T7)</f>
    </nc>
  </rcc>
  <rcc rId="1902" sId="5">
    <nc r="V8">
      <f>SUM(N8,P8,R8,T8)</f>
    </nc>
  </rcc>
  <rcc rId="1903" sId="5">
    <nc r="V9">
      <f>SUM(N9,P9,R9,T9)</f>
    </nc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4" sId="5">
    <oc r="K3">
      <f>SUM(C3,E3,G3,I3)</f>
    </oc>
    <nc r="K3">
      <f>SUM(D3,F3,H3,J3)</f>
    </nc>
  </rcc>
  <rcc rId="1905" sId="5">
    <oc r="K4">
      <f>SUM(C4,E4,G4,I4)</f>
    </oc>
    <nc r="K4">
      <f>SUM(D4,F4,H4,J4)</f>
    </nc>
  </rcc>
  <rcc rId="1906" sId="5">
    <oc r="K5">
      <f>SUM(C5,E5,G5,I5)</f>
    </oc>
    <nc r="K5">
      <f>SUM(D5,F5,H5,J5)</f>
    </nc>
  </rcc>
  <rcc rId="1907" sId="5">
    <oc r="K6">
      <f>SUM(C6,E6,G6,I6)</f>
    </oc>
    <nc r="K6">
      <f>SUM(D6,F6,H6,J6)</f>
    </nc>
  </rcc>
  <rcc rId="1908" sId="5">
    <oc r="K7">
      <f>SUM(C7,E7,G7,I7)</f>
    </oc>
    <nc r="K7">
      <f>SUM(D7,F7,H7,J7)</f>
    </nc>
  </rcc>
  <rcc rId="1909" sId="5">
    <oc r="K8">
      <f>SUM(C8,E8,G8,I8)</f>
    </oc>
    <nc r="K8">
      <f>SUM(D8,F8,H8,J8)</f>
    </nc>
  </rcc>
  <rcc rId="1910" sId="5">
    <oc r="K9">
      <f>SUM(C9,E9,G9,I9)</f>
    </oc>
    <nc r="K9">
      <f>SUM(D9,F9,H9,J9)</f>
    </nc>
  </rcc>
  <rcc rId="1911" sId="5">
    <oc r="K10">
      <f>SUM(C10,E10,G10,I10)</f>
    </oc>
    <nc r="K10">
      <f>SUM(D10,F10,H10,J10)</f>
    </nc>
  </rcc>
  <rcc rId="1912" sId="5">
    <oc r="K11">
      <f>SUM(C11,E11,G11,I11)</f>
    </oc>
    <nc r="K11">
      <f>SUM(D11,F11,H11,J11)</f>
    </nc>
  </rcc>
  <rcc rId="1913" sId="5">
    <oc r="K12">
      <f>SUM(C12,E12,G12,I12)</f>
    </oc>
    <nc r="K12">
      <f>SUM(D12,F12,H12,J12)</f>
    </nc>
  </rcc>
  <rcc rId="1914" sId="5">
    <oc r="K13">
      <f>SUM(C13,E13,G13,I13)</f>
    </oc>
    <nc r="K13">
      <f>SUM(D13,F13,H13,J13)</f>
    </nc>
  </rcc>
  <rcc rId="1915" sId="5">
    <oc r="K14">
      <f>SUM(C14,E14,G14,I14)</f>
    </oc>
    <nc r="K14">
      <f>SUM(D14,F14,H14,J14)</f>
    </nc>
  </rcc>
  <rcc rId="1916" sId="5">
    <oc r="K15">
      <f>SUM(C15,E15,G15,I15)</f>
    </oc>
    <nc r="K15">
      <f>SUM(D15,F15,H15,J15)</f>
    </nc>
  </rcc>
  <rcc rId="1917" sId="5">
    <oc r="K16">
      <f>SUM(C16,E16,G16,I16)</f>
    </oc>
    <nc r="K16">
      <f>SUM(D16,F16,H16,J16)</f>
    </nc>
  </rcc>
  <rcc rId="1918" sId="5">
    <oc r="K17">
      <f>SUM(C17,E17,G17,I17)</f>
    </oc>
    <nc r="K17">
      <f>SUM(D17,F17,H17,J17)</f>
    </nc>
  </rcc>
  <rcc rId="1919" sId="5">
    <oc r="K18">
      <f>SUM(C18,E18,G18,I18)</f>
    </oc>
    <nc r="K18">
      <f>SUM(D18,F18,H18,J18)</f>
    </nc>
  </rcc>
  <rcc rId="1920" sId="5">
    <oc r="K19">
      <f>SUM(C19,E19,G19,I19)</f>
    </oc>
    <nc r="K19">
      <f>SUM(D19,F19,H19,J19)</f>
    </nc>
  </rcc>
  <rcc rId="1921" sId="5">
    <oc r="K20">
      <f>SUM(C20,E20,G20,I20)</f>
    </oc>
    <nc r="K20">
      <f>SUM(D20,F20,H20,J20)</f>
    </nc>
  </rcc>
  <rcc rId="1922" sId="5">
    <oc r="K21">
      <f>SUM(C21,E21,G21,I21)</f>
    </oc>
    <nc r="K21">
      <f>SUM(D21,F21,H21,J21)</f>
    </nc>
  </rcc>
  <rcc rId="1923" sId="5">
    <oc r="K22">
      <f>SUM(C22,E22,G22,I22)</f>
    </oc>
    <nc r="K22">
      <f>SUM(D22,F22,H22,J22)</f>
    </nc>
  </rcc>
  <rcc rId="1924" sId="5">
    <oc r="K23">
      <f>SUM(C23,E23,G23,I23)</f>
    </oc>
    <nc r="K23">
      <f>SUM(D23,F23,H23,J23)</f>
    </nc>
  </rcc>
  <rcc rId="1925" sId="5">
    <oc r="K24">
      <f>SUM(C24,E24,G24,I24)</f>
    </oc>
    <nc r="K24">
      <f>SUM(D24,F24,H24,J24)</f>
    </nc>
  </rcc>
  <rcc rId="1926" sId="5">
    <oc r="K25">
      <f>SUM(C25,E25,G25,I25)</f>
    </oc>
    <nc r="K25">
      <f>SUM(D25,F25,H25,J25)</f>
    </nc>
  </rcc>
  <rcc rId="1927" sId="5">
    <oc r="K26">
      <f>SUM(C26,E26,G26,I26)</f>
    </oc>
    <nc r="K26">
      <f>SUM(D26,F26,H26,J26)</f>
    </nc>
  </rcc>
  <rcc rId="1928" sId="5">
    <oc r="V3">
      <f>SUM(N3,P3,R3,T3)</f>
    </oc>
    <nc r="V3">
      <f>SUM(O3,Q3,S3,U3)</f>
    </nc>
  </rcc>
  <rcc rId="1929" sId="5">
    <oc r="V4">
      <f>SUM(N4,P4,R4,T4)</f>
    </oc>
    <nc r="V4">
      <f>SUM(O4,Q4,S4,U4)</f>
    </nc>
  </rcc>
  <rcc rId="1930" sId="5">
    <oc r="V5">
      <f>SUM(N5,P5,R5,T5)</f>
    </oc>
    <nc r="V5">
      <f>SUM(O5,Q5,S5,U5)</f>
    </nc>
  </rcc>
  <rcc rId="1931" sId="5">
    <oc r="V6">
      <f>SUM(N6,P6,R6,T6)</f>
    </oc>
    <nc r="V6">
      <f>SUM(O6,Q6,S6,U6)</f>
    </nc>
  </rcc>
  <rcc rId="1932" sId="5">
    <oc r="V7">
      <f>SUM(N7,P7,R7,T7)</f>
    </oc>
    <nc r="V7">
      <f>SUM(O7,Q7,S7,U7)</f>
    </nc>
  </rcc>
  <rcc rId="1933" sId="5">
    <oc r="V8">
      <f>SUM(N8,P8,R8,T8)</f>
    </oc>
    <nc r="V8">
      <f>SUM(O8,Q8,S8,U8)</f>
    </nc>
  </rcc>
  <rcc rId="1934" sId="5">
    <oc r="V9">
      <f>SUM(N9,P9,R9,T9)</f>
    </oc>
    <nc r="V9">
      <f>SUM(O9,Q9,S9,U9)</f>
    </nc>
  </rcc>
  <rcc rId="1935" sId="5">
    <nc r="X3">
      <f>MIN(K3:K26)</f>
    </nc>
  </rcc>
  <rcc rId="1936" sId="5">
    <nc r="Y3">
      <f>MIN(V3:V11)</f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7" sId="7" odxf="1" dxf="1">
    <nc r="A41">
      <v>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8" sId="7" odxf="1" dxf="1">
    <nc r="B41" t="inlineStr">
      <is>
        <t>Дмитриев Артём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9" sId="7" odxf="1" dxf="1">
    <nc r="A42">
      <v>2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0" sId="7" odxf="1" dxf="1">
    <nc r="B42" t="inlineStr">
      <is>
        <t>Большов Игорь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1" sId="7" odxf="1" dxf="1">
    <nc r="A43">
      <v>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2" sId="7" odxf="1" dxf="1">
    <nc r="B43" t="inlineStr">
      <is>
        <t xml:space="preserve">Матевосян Ашот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3" sId="7" odxf="1" dxf="1">
    <nc r="A44">
      <v>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4" sId="7" odxf="1" dxf="1">
    <nc r="B44" t="inlineStr">
      <is>
        <t>Баландин Владимир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5" sId="7" odxf="1" dxf="1">
    <nc r="A45">
      <v>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6" sId="7" odxf="1" dxf="1">
    <nc r="B45" t="inlineStr">
      <is>
        <t>Бочков Илья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7" sId="7" odxf="1" dxf="1">
    <nc r="A46">
      <v>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8" sId="7" odxf="1" dxf="1">
    <nc r="B46" t="inlineStr">
      <is>
        <t xml:space="preserve">Новиков Олег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9" sId="7" odxf="1" dxf="1">
    <nc r="A47">
      <v>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0" sId="7" odxf="1" dxf="1">
    <nc r="B47" t="inlineStr">
      <is>
        <t>Шлоков Роман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1" sId="7" odxf="1" dxf="1">
    <nc r="A48">
      <v>8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2" sId="7" odxf="1" dxf="1">
    <nc r="B48" t="inlineStr">
      <is>
        <t>Бухтияров Никита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3" sId="7" odxf="1" dxf="1">
    <nc r="A49">
      <v>9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4" sId="7" odxf="1" dxf="1">
    <nc r="B49" t="inlineStr">
      <is>
        <t>Сидорин Денис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5" sId="7" odxf="1" dxf="1">
    <nc r="A50">
      <v>10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6" sId="7" odxf="1" dxf="1">
    <nc r="B50" t="inlineStr">
      <is>
        <t>Карелин Максим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7" sId="7" odxf="1" dxf="1">
    <nc r="A51">
      <v>11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8" sId="7" odxf="1" dxf="1">
    <nc r="B51" t="inlineStr">
      <is>
        <t>Докучаев Кирилл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9" sId="7" odxf="1" dxf="1">
    <nc r="A52">
      <v>12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0" sId="7" odxf="1" dxf="1">
    <nc r="B52" t="inlineStr">
      <is>
        <t>Шабанов Олег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1" sId="7" odxf="1" dxf="1">
    <nc r="A53">
      <v>13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2" sId="7" odxf="1" dxf="1">
    <nc r="B53" t="inlineStr">
      <is>
        <t>Арт Василий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3" sId="7" odxf="1" dxf="1">
    <nc r="A54">
      <v>14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4" sId="7" odxf="1" dxf="1">
    <nc r="B54" t="inlineStr">
      <is>
        <t>Чернов Виктор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5" sId="7" odxf="1" dxf="1">
    <nc r="A55">
      <v>15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6" sId="7" odxf="1" dxf="1">
    <nc r="B55" t="inlineStr">
      <is>
        <t>Зеленцов Алексей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7" sId="7" odxf="1" dxf="1">
    <nc r="A56">
      <v>16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8" sId="7" odxf="1" dxf="1">
    <nc r="B56" t="inlineStr">
      <is>
        <t>Козин Александр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9" sId="7" odxf="1" dxf="1">
    <nc r="A57">
      <v>17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0" sId="7" odxf="1" dxf="1">
    <nc r="B57" t="inlineStr">
      <is>
        <t>Маношкин Сергей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1" sId="7" odxf="1" dxf="1">
    <nc r="A58">
      <v>18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2" sId="7" odxf="1" dxf="1">
    <nc r="B58" t="inlineStr">
      <is>
        <t>Басманов Алексей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3" sId="7" odxf="1" dxf="1">
    <nc r="A59">
      <v>19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4" sId="7" odxf="1" dxf="1">
    <nc r="B59" t="inlineStr">
      <is>
        <t xml:space="preserve">Харьков Данила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5" sId="7" odxf="1" dxf="1">
    <nc r="A60">
      <v>20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6" sId="7" odxf="1" dxf="1">
    <nc r="B60" t="inlineStr">
      <is>
        <t xml:space="preserve">Ерошин Анатолий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7" sId="7" odxf="1" dxf="1">
    <nc r="A61">
      <v>21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8" sId="7" odxf="1" dxf="1">
    <nc r="B61" t="inlineStr">
      <is>
        <t>Мосейчук Валерий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9" sId="7" odxf="1" dxf="1">
    <nc r="A62">
      <v>22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0" sId="7" odxf="1" dxf="1">
    <nc r="B62" t="inlineStr">
      <is>
        <t>Аюпов Альберт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1" sId="7" odxf="1" dxf="1">
    <nc r="A63">
      <v>23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2" sId="7" odxf="1" dxf="1">
    <nc r="B63" t="inlineStr">
      <is>
        <t xml:space="preserve">Дербунов Григорий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3" sId="7" odxf="1" dxf="1">
    <nc r="A64">
      <v>24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4" sId="7" odxf="1" dxf="1">
    <nc r="B64" t="inlineStr">
      <is>
        <t>Сушенков Дмитрий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mt sheetId="7" cell="B50" guid="{41B202E2-2638-42F2-B989-16CE1F1F6462}" author="Автор" newLength="25"/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85" sId="4">
    <nc r="C38">
      <v>3</v>
    </nc>
  </rcc>
  <rcc rId="1986" sId="4">
    <nc r="D38">
      <v>3</v>
    </nc>
  </rcc>
  <rcc rId="1987" sId="4">
    <nc r="E38">
      <v>5</v>
    </nc>
  </rcc>
  <rcc rId="1988" sId="4">
    <nc r="F38">
      <v>7</v>
    </nc>
  </rcc>
  <rcc rId="1989" sId="4">
    <nc r="G38">
      <v>11</v>
    </nc>
  </rcc>
  <rcc rId="1990" sId="4">
    <nc r="H38">
      <v>0</v>
    </nc>
  </rcc>
  <rcc rId="1991" sId="4">
    <nc r="I38">
      <v>6</v>
    </nc>
  </rcc>
  <rcc rId="1992" sId="4">
    <nc r="C39">
      <v>0</v>
    </nc>
  </rcc>
  <rcc rId="1993" sId="4">
    <nc r="D39">
      <v>0</v>
    </nc>
  </rcc>
  <rcc rId="1994" sId="4">
    <nc r="E39">
      <v>9</v>
    </nc>
  </rcc>
  <rcc rId="1995" sId="4">
    <nc r="F39">
      <v>0</v>
    </nc>
  </rcc>
  <rcc rId="1996" sId="4">
    <nc r="G39">
      <v>4</v>
    </nc>
  </rcc>
  <rcc rId="1997" sId="4">
    <nc r="H39">
      <v>4</v>
    </nc>
  </rcc>
  <rcc rId="1998" sId="4">
    <nc r="I39">
      <v>3</v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9" sId="4">
    <nc r="C37">
      <v>13</v>
    </nc>
  </rcc>
  <rcc rId="2000" sId="4">
    <nc r="D37">
      <v>12</v>
    </nc>
  </rcc>
  <rcc rId="2001" sId="4">
    <nc r="E37">
      <v>9</v>
    </nc>
  </rcc>
  <rcc rId="2002" sId="4">
    <nc r="F37">
      <v>9</v>
    </nc>
  </rcc>
  <rcc rId="2003" sId="4">
    <nc r="G37">
      <v>12</v>
    </nc>
  </rcc>
  <rcc rId="2004" sId="4">
    <nc r="H37">
      <v>15</v>
    </nc>
  </rcc>
  <rcc rId="2005" sId="4">
    <nc r="I37">
      <v>4</v>
    </nc>
  </rcc>
  <rcc rId="2006" sId="4">
    <nc r="C26">
      <v>0</v>
    </nc>
  </rcc>
  <rcc rId="2007" sId="4">
    <nc r="D26">
      <v>8</v>
    </nc>
  </rcc>
  <rcc rId="2008" sId="4">
    <nc r="E26">
      <v>8</v>
    </nc>
  </rcc>
  <rcc rId="2009" sId="4">
    <nc r="F26">
      <v>10</v>
    </nc>
  </rcc>
  <rcc rId="2010" sId="4">
    <nc r="G26">
      <v>0</v>
    </nc>
  </rcc>
  <rcc rId="2011" sId="4">
    <nc r="H26">
      <v>7</v>
    </nc>
  </rcc>
  <rcc rId="2012" sId="4">
    <nc r="I26">
      <v>8</v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3" sId="4">
    <nc r="C24">
      <v>15</v>
    </nc>
  </rcc>
  <rcc rId="2014" sId="4">
    <nc r="D24">
      <v>3</v>
    </nc>
  </rcc>
  <rcc rId="2015" sId="4">
    <nc r="E24">
      <v>18</v>
    </nc>
  </rcc>
  <rcc rId="2016" sId="4">
    <nc r="F24">
      <v>14</v>
    </nc>
  </rcc>
  <rcc rId="2017" sId="4">
    <nc r="G24">
      <v>18</v>
    </nc>
  </rcc>
  <rcc rId="2018" sId="4">
    <nc r="H24">
      <v>14</v>
    </nc>
  </rcc>
  <rcc rId="2019" sId="4">
    <nc r="I24">
      <v>12</v>
    </nc>
  </rcc>
  <rrc rId="2020" sId="7" ref="A41:XFD41" action="deleteRow">
    <rfmt sheetId="7" xfDxf="1" sqref="A41:XFD41" start="0" length="0"/>
    <rcc rId="0" sId="7" dxf="1">
      <nc r="A41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Дмитриев Артём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1" sId="7" ref="A41:XFD41" action="deleteRow">
    <rfmt sheetId="7" xfDxf="1" sqref="A41:XFD41" start="0" length="0"/>
    <rcc rId="0" sId="7" dxf="1">
      <nc r="A41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Большов Игорь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2" sId="7" ref="A41:XFD41" action="deleteRow">
    <rfmt sheetId="7" xfDxf="1" sqref="A41:XFD41" start="0" length="0"/>
    <rcc rId="0" sId="7" dxf="1">
      <nc r="A41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 xml:space="preserve">Матевосян Ашот 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3" sId="7" ref="A41:XFD41" action="deleteRow">
    <rfmt sheetId="7" xfDxf="1" sqref="A41:XFD41" start="0" length="0"/>
    <rcc rId="0" sId="7" dxf="1">
      <nc r="A41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Баландин Владимир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4" sId="7" ref="A41:XFD41" action="deleteRow">
    <rfmt sheetId="7" xfDxf="1" sqref="A41:XFD41" start="0" length="0"/>
    <rcc rId="0" sId="7" dxf="1">
      <nc r="A41">
        <v>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Бочков Илья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5" sId="7" ref="A41:XFD41" action="deleteRow">
    <rfmt sheetId="7" xfDxf="1" sqref="A41:XFD41" start="0" length="0"/>
    <rcc rId="0" sId="7" dxf="1">
      <nc r="A41">
        <v>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 xml:space="preserve">Новиков Олег 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6" sId="7" ref="A41:XFD41" action="deleteRow">
    <rfmt sheetId="7" xfDxf="1" sqref="A41:XFD41" start="0" length="0"/>
    <rcc rId="0" sId="7" dxf="1">
      <nc r="A41">
        <v>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Шлоков Роман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7" sId="7" ref="A41:XFD41" action="deleteRow">
    <rfmt sheetId="7" xfDxf="1" sqref="A41:XFD41" start="0" length="0"/>
    <rcc rId="0" sId="7" dxf="1">
      <nc r="A41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Бухтияров Никита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8" sId="7" ref="A41:XFD41" action="deleteRow">
    <rfmt sheetId="7" xfDxf="1" sqref="A41:XFD41" start="0" length="0"/>
    <rcc rId="0" sId="7" dxf="1">
      <nc r="A41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Сидорин Денис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29" sId="7" ref="A41:XFD41" action="deleteRow">
    <rfmt sheetId="7" xfDxf="1" sqref="A41:XFD41" start="0" length="0"/>
    <rcc rId="0" sId="7" dxf="1">
      <nc r="A41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Карелин Максим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0" sId="7" ref="A41:XFD41" action="deleteRow">
    <rfmt sheetId="7" xfDxf="1" sqref="A41:XFD41" start="0" length="0"/>
    <rcc rId="0" sId="7" dxf="1">
      <nc r="A41">
        <v>11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Докучаев Кирилл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1" sId="7" ref="A41:XFD41" action="deleteRow">
    <rfmt sheetId="7" xfDxf="1" sqref="A41:XFD41" start="0" length="0"/>
    <rcc rId="0" sId="7" dxf="1">
      <nc r="A41">
        <v>12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Шабанов Олег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2" sId="7" ref="A41:XFD41" action="deleteRow">
    <rfmt sheetId="7" xfDxf="1" sqref="A41:XFD41" start="0" length="0"/>
    <rcc rId="0" sId="7" dxf="1">
      <nc r="A41">
        <v>13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Арт Василий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3" sId="7" ref="A41:XFD41" action="deleteRow">
    <rfmt sheetId="7" xfDxf="1" sqref="A41:XFD41" start="0" length="0"/>
    <rcc rId="0" sId="7" dxf="1">
      <nc r="A41">
        <v>14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Чернов Виктор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4" sId="7" ref="A41:XFD41" action="deleteRow">
    <rfmt sheetId="7" xfDxf="1" sqref="A41:XFD41" start="0" length="0"/>
    <rcc rId="0" sId="7" dxf="1">
      <nc r="A41">
        <v>15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Зеленцов Алексей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5" sId="7" ref="A41:XFD41" action="deleteRow">
    <rfmt sheetId="7" xfDxf="1" sqref="A41:XFD41" start="0" length="0"/>
    <rcc rId="0" sId="7" dxf="1">
      <nc r="A41">
        <v>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Козин Александр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6" sId="7" ref="A41:XFD41" action="deleteRow">
    <rfmt sheetId="7" xfDxf="1" sqref="A41:XFD41" start="0" length="0"/>
    <rcc rId="0" sId="7" dxf="1">
      <nc r="A41">
        <v>17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Маношкин Сергей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7" sId="7" ref="A41:XFD41" action="deleteRow">
    <rfmt sheetId="7" xfDxf="1" sqref="A41:XFD41" start="0" length="0"/>
    <rcc rId="0" sId="7" dxf="1">
      <nc r="A41">
        <v>18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Басманов Алексей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8" sId="7" ref="A41:XFD41" action="deleteRow">
    <rfmt sheetId="7" xfDxf="1" sqref="A41:XFD41" start="0" length="0"/>
    <rcc rId="0" sId="7" dxf="1">
      <nc r="A41">
        <v>19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 xml:space="preserve">Харьков Данила 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39" sId="7" ref="A41:XFD41" action="deleteRow">
    <rfmt sheetId="7" xfDxf="1" sqref="A41:XFD41" start="0" length="0"/>
    <rcc rId="0" sId="7" dxf="1">
      <nc r="A41">
        <v>20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 xml:space="preserve">Ерошин Анатолий 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40" sId="7" ref="A41:XFD41" action="deleteRow">
    <rfmt sheetId="7" xfDxf="1" sqref="A41:XFD41" start="0" length="0"/>
    <rcc rId="0" sId="7" dxf="1">
      <nc r="A41">
        <v>21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Мосейчук Валерий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41" sId="7" ref="A41:XFD41" action="deleteRow">
    <rfmt sheetId="7" xfDxf="1" sqref="A41:XFD41" start="0" length="0"/>
    <rcc rId="0" sId="7" dxf="1">
      <nc r="A41">
        <v>22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Аюпов Альберт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42" sId="7" ref="A41:XFD41" action="deleteRow">
    <rfmt sheetId="7" xfDxf="1" sqref="A41:XFD41" start="0" length="0"/>
    <rcc rId="0" sId="7" dxf="1">
      <nc r="A41">
        <v>23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 xml:space="preserve">Дербунов Григорий 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43" sId="7" ref="A41:XFD41" action="deleteRow">
    <rfmt sheetId="7" xfDxf="1" sqref="A41:XFD41" start="0" length="0"/>
    <rcc rId="0" sId="7" dxf="1">
      <nc r="A41">
        <v>24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B41" t="inlineStr">
        <is>
          <t>Сушенков Дмитрий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4" sId="4">
    <nc r="C8">
      <v>7</v>
    </nc>
  </rcc>
  <rcc rId="2045" sId="4">
    <nc r="D8">
      <v>17</v>
    </nc>
  </rcc>
  <rcc rId="2046" sId="4">
    <nc r="E8">
      <v>17</v>
    </nc>
  </rcc>
  <rcc rId="2047" sId="4">
    <nc r="F8">
      <v>9</v>
    </nc>
  </rcc>
  <rcc rId="2048" sId="4">
    <nc r="G8">
      <v>8</v>
    </nc>
  </rcc>
  <rcc rId="2049" sId="4">
    <nc r="H8">
      <v>13</v>
    </nc>
  </rcc>
  <rcc rId="2050" sId="4">
    <nc r="I8">
      <v>10</v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1" sId="4">
    <nc r="C27">
      <v>8</v>
    </nc>
  </rcc>
  <rcc rId="2052" sId="4">
    <nc r="D27">
      <v>12</v>
    </nc>
  </rcc>
  <rcc rId="2053" sId="4">
    <nc r="E27">
      <v>14</v>
    </nc>
  </rcc>
  <rcc rId="2054" sId="4">
    <nc r="F27">
      <v>8</v>
    </nc>
  </rcc>
  <rcc rId="2055" sId="4">
    <nc r="G27">
      <v>7</v>
    </nc>
  </rcc>
  <rcc rId="2056" sId="4">
    <nc r="H27">
      <v>8</v>
    </nc>
  </rcc>
  <rcc rId="2057" sId="4">
    <nc r="I27">
      <v>11</v>
    </nc>
  </rcc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S5">
    <dxf>
      <fill>
        <patternFill patternType="solid">
          <bgColor rgb="FFFFFF00"/>
        </patternFill>
      </fill>
    </dxf>
  </rfmt>
  <rfmt sheetId="5" sqref="S7">
    <dxf>
      <fill>
        <patternFill patternType="solid">
          <bgColor theme="0" tint="-0.34998626667073579"/>
        </patternFill>
      </fill>
    </dxf>
  </rfmt>
  <rfmt sheetId="5" sqref="S3">
    <dxf>
      <fill>
        <patternFill patternType="solid">
          <bgColor theme="5" tint="-0.249977111117893"/>
        </patternFill>
      </fill>
    </dxf>
  </rfmt>
  <rfmt sheetId="5" sqref="H3">
    <dxf>
      <fill>
        <patternFill patternType="solid">
          <bgColor rgb="FFFFFF00"/>
        </patternFill>
      </fill>
    </dxf>
  </rfmt>
  <rfmt sheetId="5" sqref="H8">
    <dxf>
      <fill>
        <patternFill patternType="solid">
          <bgColor theme="0" tint="-0.34998626667073579"/>
        </patternFill>
      </fill>
    </dxf>
  </rfmt>
  <rfmt sheetId="5" sqref="H24">
    <dxf>
      <fill>
        <patternFill patternType="solid">
          <bgColor theme="5" tint="-0.249977111117893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" sId="1" odxf="1" dxf="1">
    <oc r="N5">
      <f>(M5/$M$2)*80</f>
    </oc>
    <nc r="N5">
      <f>(M5/$M$2)*100</f>
    </nc>
    <odxf/>
    <ndxf/>
  </rcc>
  <rcc rId="278" sId="1" odxf="1" dxf="1">
    <oc r="N6">
      <f>(M6/$M$2)*80</f>
    </oc>
    <nc r="N6">
      <f>(M6/$M$2)*100</f>
    </nc>
    <odxf/>
    <ndxf/>
  </rcc>
  <rcc rId="279" sId="1" odxf="1" dxf="1">
    <oc r="N7">
      <f>(M7/$M$2)*80</f>
    </oc>
    <nc r="N7">
      <f>(M7/$M$2)*100</f>
    </nc>
    <odxf/>
    <ndxf/>
  </rcc>
  <rcc rId="280" sId="1" odxf="1" dxf="1">
    <oc r="N8">
      <f>(M8/$M$2)*80</f>
    </oc>
    <nc r="N8">
      <f>(M8/$M$2)*100</f>
    </nc>
    <odxf/>
    <ndxf/>
  </rcc>
  <rcc rId="281" sId="1" odxf="1" dxf="1">
    <oc r="N9">
      <f>(M9/$M$2)*80</f>
    </oc>
    <nc r="N9">
      <f>(M9/$M$2)*100</f>
    </nc>
    <odxf/>
    <ndxf/>
  </rcc>
  <rcc rId="282" sId="1" odxf="1" dxf="1">
    <oc r="N10">
      <f>(M10/$M$2)*80</f>
    </oc>
    <nc r="N10">
      <f>(M10/$M$2)*100</f>
    </nc>
    <odxf/>
    <ndxf/>
  </rcc>
  <rcc rId="283" sId="1" odxf="1" dxf="1">
    <oc r="N20">
      <f>(M20/$M$17)*80</f>
    </oc>
    <nc r="N20">
      <f>(M20/$M$17)*100</f>
    </nc>
    <odxf/>
    <ndxf/>
  </rcc>
  <rcc rId="284" sId="1" odxf="1" dxf="1">
    <oc r="N21">
      <f>(M21/$M$17)*80</f>
    </oc>
    <nc r="N21">
      <f>(M21/$M$17)*100</f>
    </nc>
    <odxf/>
    <ndxf/>
  </rcc>
  <rcc rId="285" sId="1" odxf="1" dxf="1">
    <oc r="N22">
      <f>(M22/$M$17)*80</f>
    </oc>
    <nc r="N22">
      <f>(M22/$M$17)*100</f>
    </nc>
    <odxf/>
    <ndxf/>
  </rcc>
  <rcc rId="286" sId="1" odxf="1" dxf="1">
    <oc r="N23">
      <f>(M23/$M$17)*80</f>
    </oc>
    <nc r="N23">
      <f>(M23/$M$17)*100</f>
    </nc>
    <odxf/>
    <ndxf/>
  </rcc>
  <rcc rId="287" sId="1" odxf="1" dxf="1">
    <oc r="N24">
      <f>(M24/$M$17)*80</f>
    </oc>
    <nc r="N24">
      <f>(M24/$M$17)*100</f>
    </nc>
    <odxf/>
    <ndxf/>
  </rcc>
  <rcc rId="288" sId="1" odxf="1" dxf="1">
    <oc r="N25">
      <f>(M25/$M$17)*80</f>
    </oc>
    <nc r="N25">
      <f>(M25/$M$17)*100</f>
    </nc>
    <odxf/>
    <ndxf/>
  </rcc>
  <rcc rId="289" sId="1" odxf="1" dxf="1">
    <oc r="N26">
      <f>(M26/$M$17)*80</f>
    </oc>
    <nc r="N26">
      <f>(M26/$M$17)*100</f>
    </nc>
    <odxf/>
    <ndxf/>
  </rcc>
  <rcc rId="290" sId="1" odxf="1" dxf="1">
    <oc r="N27">
      <f>(M27/$M$17)*80</f>
    </oc>
    <nc r="N27">
      <f>(M27/$M$17)*100</f>
    </nc>
    <odxf/>
    <ndxf/>
  </rcc>
  <rcc rId="291" sId="1" odxf="1" dxf="1">
    <oc r="N28">
      <f>(M28/$M$17)*80</f>
    </oc>
    <nc r="N28">
      <f>(M28/$M$17)*100</f>
    </nc>
    <odxf/>
    <ndxf/>
  </rcc>
  <rcc rId="292" sId="1" odxf="1" dxf="1">
    <oc r="N29">
      <f>(M29/$M$17)*80</f>
    </oc>
    <nc r="N29">
      <f>(M29/$M$17)*100</f>
    </nc>
    <odxf/>
    <ndxf/>
  </rcc>
  <rcc rId="293" sId="1" odxf="1" dxf="1">
    <oc r="N30">
      <f>(M30/$M$17)*80</f>
    </oc>
    <nc r="N30">
      <f>(M30/$M$17)*100</f>
    </nc>
    <odxf/>
    <ndxf/>
  </rcc>
  <rcc rId="294" sId="1" odxf="1" dxf="1">
    <oc r="N31">
      <f>(M31/$M$17)*80</f>
    </oc>
    <nc r="N31">
      <f>(M31/$M$17)*100</f>
    </nc>
    <odxf/>
    <ndxf/>
  </rcc>
  <rcc rId="295" sId="1" odxf="1" dxf="1">
    <oc r="N32">
      <f>(M32/$M$17)*80</f>
    </oc>
    <nc r="N32">
      <f>(M32/$M$17)*100</f>
    </nc>
    <odxf/>
    <ndxf/>
  </rcc>
  <rcc rId="296" sId="1" odxf="1" dxf="1">
    <oc r="N33">
      <f>(M33/$M$17)*80</f>
    </oc>
    <nc r="N33">
      <f>(M33/$M$17)*100</f>
    </nc>
    <odxf/>
    <ndxf/>
  </rcc>
  <rcc rId="297" sId="1" odxf="1" dxf="1">
    <oc r="N34">
      <f>(M34/$M$17)*80</f>
    </oc>
    <nc r="N34">
      <f>(M34/$M$17)*100</f>
    </nc>
    <odxf/>
    <ndxf/>
  </rcc>
  <rcc rId="298" sId="1" odxf="1" dxf="1">
    <oc r="N35">
      <f>(M35/$M$17)*80</f>
    </oc>
    <nc r="N35">
      <f>(M35/$M$17)*100</f>
    </nc>
    <odxf/>
    <ndxf/>
  </rcc>
  <rcc rId="299" sId="1" odxf="1" dxf="1">
    <oc r="N36">
      <f>(M36/$M$17)*80</f>
    </oc>
    <nc r="N36">
      <f>(M36/$M$17)*100</f>
    </nc>
    <odxf/>
    <ndxf/>
  </rcc>
  <rcc rId="300" sId="1" odxf="1" dxf="1">
    <oc r="N37">
      <f>(M37/$M$17)*80</f>
    </oc>
    <nc r="N37">
      <f>(M37/$M$17)*100</f>
    </nc>
    <odxf/>
    <ndxf/>
  </rcc>
  <rcc rId="301" sId="1" odxf="1" dxf="1">
    <oc r="N38">
      <f>(M38/$M$17)*80</f>
    </oc>
    <nc r="N38">
      <f>(M38/$M$17)*100</f>
    </nc>
    <odxf/>
    <ndxf/>
  </rcc>
  <rcc rId="302" sId="1" odxf="1" dxf="1">
    <oc r="N39">
      <f>(M39/$M$17)*80</f>
    </oc>
    <nc r="N39">
      <f>(M39/$M$17)*100</f>
    </nc>
    <odxf/>
    <ndxf/>
  </rcc>
  <rcc rId="303" sId="1" odxf="1" dxf="1">
    <oc r="N40">
      <f>(M40/$M$17)*80</f>
    </oc>
    <nc r="N40">
      <f>(M40/$M$17)*100</f>
    </nc>
    <odxf/>
    <ndxf/>
  </rcc>
  <rcc rId="304" sId="1" odxf="1" dxf="1">
    <oc r="N41">
      <f>(M41/$M$17)*80</f>
    </oc>
    <nc r="N41">
      <f>(M41/$M$17)*100</f>
    </nc>
    <odxf/>
    <ndxf/>
  </rcc>
  <rcc rId="305" sId="1" odxf="1" dxf="1">
    <oc r="N42">
      <f>(M42/$M$17)*80</f>
    </oc>
    <nc r="N42">
      <f>(M42/$M$17)*100</f>
    </nc>
    <odxf/>
    <ndxf/>
  </rcc>
  <rcc rId="306" sId="1" odxf="1" dxf="1">
    <oc r="N43">
      <f>(M43/$M$17)*80</f>
    </oc>
    <nc r="N43">
      <f>(M43/$M$17)*100</f>
    </nc>
    <odxf/>
    <ndxf/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>
    <nc r="C36">
      <v>0</v>
    </nc>
  </rcc>
  <rcc rId="308" sId="1">
    <nc r="D36">
      <v>10</v>
    </nc>
  </rcc>
  <rcc rId="309" sId="1">
    <nc r="E36">
      <v>5</v>
    </nc>
  </rcc>
  <rcc rId="310" sId="1">
    <nc r="F36">
      <v>10</v>
    </nc>
  </rcc>
  <rcc rId="311" sId="1">
    <nc r="G36">
      <v>0</v>
    </nc>
  </rcc>
  <rcc rId="312" sId="1">
    <nc r="H36">
      <v>0</v>
    </nc>
  </rcc>
  <rcc rId="313" sId="1">
    <nc r="I36">
      <v>5</v>
    </nc>
  </rcc>
  <rcc rId="314" sId="1">
    <nc r="J36">
      <v>5</v>
    </nc>
  </rcc>
  <rcc rId="315" sId="1">
    <nc r="K36">
      <v>10</v>
    </nc>
  </rcc>
  <rcc rId="316" sId="1">
    <nc r="L36">
      <v>5</v>
    </nc>
  </rcc>
  <rcc rId="317" sId="1" endOfListFormulaUpdate="1">
    <oc r="M36">
      <f>SUM(C36:I36)</f>
    </oc>
    <nc r="M36">
      <f>SUM(C36:L36)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" sId="1">
    <nc r="C40">
      <v>10</v>
    </nc>
  </rcc>
  <rcc rId="319" sId="1">
    <nc r="D40">
      <v>0</v>
    </nc>
  </rcc>
  <rcc rId="320" sId="1">
    <nc r="E40">
      <v>5</v>
    </nc>
  </rcc>
  <rcc rId="321" sId="1">
    <nc r="F40">
      <v>5</v>
    </nc>
  </rcc>
  <rcc rId="322" sId="1">
    <nc r="G40">
      <v>5</v>
    </nc>
  </rcc>
  <rcc rId="323" sId="1">
    <nc r="H40">
      <v>5</v>
    </nc>
  </rcc>
  <rcc rId="324" sId="1">
    <nc r="I40">
      <v>5</v>
    </nc>
  </rcc>
  <rcc rId="325" sId="1">
    <nc r="J40">
      <v>5</v>
    </nc>
  </rcc>
  <rcc rId="326" sId="1">
    <nc r="K40">
      <v>0</v>
    </nc>
  </rcc>
  <rcc rId="327" sId="1">
    <nc r="L40">
      <v>0</v>
    </nc>
  </rcc>
  <rcc rId="328" sId="1" endOfListFormulaUpdate="1">
    <oc r="M40">
      <f>SUM(C40:I40)</f>
    </oc>
    <nc r="M40">
      <f>SUM(C40:L40)</f>
    </nc>
  </rcc>
  <rcc rId="329" sId="1">
    <nc r="C41">
      <v>10</v>
    </nc>
  </rcc>
  <rcc rId="330" sId="1">
    <nc r="D41">
      <v>10</v>
    </nc>
  </rcc>
  <rcc rId="331" sId="1">
    <nc r="E41">
      <v>10</v>
    </nc>
  </rcc>
  <rcc rId="332" sId="1">
    <nc r="F41">
      <v>5</v>
    </nc>
  </rcc>
  <rcc rId="333" sId="1">
    <nc r="G41">
      <v>5</v>
    </nc>
  </rcc>
  <rcc rId="334" sId="1">
    <nc r="H41">
      <v>0</v>
    </nc>
  </rcc>
  <rcc rId="335" sId="1">
    <nc r="I41">
      <v>0</v>
    </nc>
  </rcc>
  <rcc rId="336" sId="1">
    <nc r="J41">
      <v>0</v>
    </nc>
  </rcc>
  <rcc rId="337" sId="1">
    <nc r="K41">
      <v>5</v>
    </nc>
  </rcc>
  <rcc rId="338" sId="1">
    <nc r="L41">
      <v>5</v>
    </nc>
  </rcc>
  <rcc rId="339" sId="1" endOfListFormulaUpdate="1">
    <oc r="M41">
      <f>SUM(C41:I41)</f>
    </oc>
    <nc r="M41">
      <f>SUM(C41:L41)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" sId="1">
    <nc r="C28">
      <v>0</v>
    </nc>
  </rcc>
  <rcc rId="341" sId="1">
    <nc r="D28">
      <v>10</v>
    </nc>
  </rcc>
  <rcc rId="342" sId="1">
    <nc r="E28">
      <v>0</v>
    </nc>
  </rcc>
  <rcc rId="343" sId="1">
    <nc r="F28">
      <v>0</v>
    </nc>
  </rcc>
  <rcc rId="344" sId="1">
    <nc r="G28">
      <v>10</v>
    </nc>
  </rcc>
  <rcc rId="345" sId="1">
    <nc r="H28">
      <v>0</v>
    </nc>
  </rcc>
  <rcc rId="346" sId="1">
    <nc r="I28">
      <v>0</v>
    </nc>
  </rcc>
  <rcc rId="347" sId="1">
    <nc r="J28">
      <v>10</v>
    </nc>
  </rcc>
  <rcc rId="348" sId="1">
    <nc r="K28">
      <v>5</v>
    </nc>
  </rcc>
  <rcc rId="349" sId="1">
    <nc r="L28">
      <v>10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" sId="1">
    <nc r="C29">
      <v>0</v>
    </nc>
  </rcc>
  <rcc rId="351" sId="1">
    <nc r="D29">
      <v>5</v>
    </nc>
  </rcc>
  <rcc rId="352" sId="1">
    <nc r="E29">
      <v>5</v>
    </nc>
  </rcc>
  <rcc rId="353" sId="1">
    <nc r="F29">
      <v>0</v>
    </nc>
  </rcc>
  <rcc rId="354" sId="1">
    <nc r="G29">
      <v>0</v>
    </nc>
  </rcc>
  <rcc rId="355" sId="1">
    <nc r="H29">
      <v>0</v>
    </nc>
  </rcc>
  <rcc rId="356" sId="1">
    <nc r="I29">
      <v>0</v>
    </nc>
  </rcc>
  <rcc rId="357" sId="1">
    <nc r="J29">
      <v>0</v>
    </nc>
  </rcc>
  <rcc rId="358" sId="1">
    <nc r="K29">
      <v>0</v>
    </nc>
  </rcc>
  <rcc rId="359" sId="1">
    <nc r="L29">
      <v>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1" sheetId="6" name="[Разумовский профи.xlsx]Лист1" sheetPosition="5"/>
  <rcc rId="2" sId="6">
    <nc r="C2">
      <f>RAND()</f>
    </nc>
  </rcc>
  <rcc rId="3" sId="6" odxf="1" dxf="1">
    <nc r="B2" t="inlineStr">
      <is>
        <t>Дмитриева Венера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" sId="6" odxf="1" dxf="1">
    <nc r="B3" t="inlineStr">
      <is>
        <t>Леншина Вера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" sId="6" odxf="1" dxf="1">
    <nc r="B4" t="inlineStr">
      <is>
        <t>Ткачева Дарья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" sId="6" odxf="1" dxf="1">
    <nc r="B5" t="inlineStr">
      <is>
        <t>Никитина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" sId="6" odxf="1" dxf="1">
    <nc r="B6" t="inlineStr">
      <is>
        <t>Петрова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" sId="6" odxf="1" dxf="1">
    <nc r="B7" t="inlineStr">
      <is>
        <t xml:space="preserve">Анциферова Юлия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" sId="6" odxf="1" dxf="1">
    <nc r="B8" t="inlineStr">
      <is>
        <t>Харькова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" sId="6" odxf="1" dxf="1">
    <nc r="B9" t="inlineStr">
      <is>
        <t>Дмитриев Артём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" sId="6" odxf="1" dxf="1">
    <nc r="B10" t="inlineStr">
      <is>
        <t>Большов Игорь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" sId="6" odxf="1" dxf="1">
    <nc r="B11" t="inlineStr">
      <is>
        <t xml:space="preserve">Матевосян Ашот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3" sId="6" odxf="1" dxf="1">
    <nc r="B12" t="inlineStr">
      <is>
        <t>Баландин Владимир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4" sId="6" odxf="1" dxf="1">
    <nc r="B13" t="inlineStr">
      <is>
        <t>Бочков Илья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" sId="6" odxf="1" dxf="1">
    <nc r="B14" t="inlineStr">
      <is>
        <t xml:space="preserve">Новиков Олег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6" sId="6" odxf="1" dxf="1">
    <nc r="B15" t="inlineStr">
      <is>
        <t>Шлоков Роман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7" sId="6" odxf="1" dxf="1">
    <nc r="B16" t="inlineStr">
      <is>
        <t>Бухтияров Никита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" sId="6" odxf="1" dxf="1">
    <nc r="B17" t="inlineStr">
      <is>
        <t>Сидорин Денис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" sId="6" odxf="1" dxf="1">
    <nc r="B18" t="inlineStr">
      <is>
        <t>Карелин Максим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" sId="6" odxf="1" dxf="1">
    <nc r="B19" t="inlineStr">
      <is>
        <t>Докучаев Кирилл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" sId="6" odxf="1" dxf="1">
    <nc r="B20" t="inlineStr">
      <is>
        <t>Зудов Павел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" sId="6" odxf="1" dxf="1">
    <nc r="B21" t="inlineStr">
      <is>
        <t>Шабанов Олег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" sId="6" odxf="1" dxf="1">
    <nc r="B22" t="inlineStr">
      <is>
        <t>Арт Василий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" sId="6" odxf="1" dxf="1">
    <nc r="B23" t="inlineStr">
      <is>
        <t>Чернов Виктор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" sId="6" odxf="1" dxf="1">
    <nc r="B24" t="inlineStr">
      <is>
        <t>Зеленцов Алексей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" sId="6" odxf="1" dxf="1">
    <nc r="B25" t="inlineStr">
      <is>
        <t>Козин Александр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" sId="6" odxf="1" dxf="1">
    <nc r="B26" t="inlineStr">
      <is>
        <t>Маношкин Сергей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" sId="6" odxf="1" dxf="1">
    <nc r="B27" t="inlineStr">
      <is>
        <t>Басманов Алексей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" sId="6" odxf="1" dxf="1">
    <nc r="B28" t="inlineStr">
      <is>
        <t xml:space="preserve">Харьков Данила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" sId="6" odxf="1" dxf="1">
    <nc r="B29" t="inlineStr">
      <is>
        <t xml:space="preserve">Ерошин Анатолий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" sId="6" odxf="1" dxf="1">
    <nc r="B30" t="inlineStr">
      <is>
        <t>Мосейчук Валерий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" sId="6" odxf="1" dxf="1">
    <nc r="B31" t="inlineStr">
      <is>
        <t>Аюпов Альберт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" sId="6" odxf="1" dxf="1">
    <nc r="B32" t="inlineStr">
      <is>
        <t xml:space="preserve">Дербунов Григорий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" sId="6" odxf="1" dxf="1">
    <nc r="B33" t="inlineStr">
      <is>
        <t>Сушенков Дмитрий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" sId="6">
    <nc r="C3">
      <f>RAND()</f>
    </nc>
  </rcc>
  <rcc rId="36" sId="6">
    <nc r="C4">
      <f>RAND()</f>
    </nc>
  </rcc>
  <rcc rId="37" sId="6">
    <nc r="C5">
      <f>RAND()</f>
    </nc>
  </rcc>
  <rcc rId="38" sId="6">
    <nc r="C6">
      <f>RAND()</f>
    </nc>
  </rcc>
  <rcc rId="39" sId="6">
    <nc r="C7">
      <f>RAND()</f>
    </nc>
  </rcc>
  <rcc rId="40" sId="6">
    <nc r="C8">
      <f>RAND()</f>
    </nc>
  </rcc>
  <rcc rId="41" sId="6">
    <nc r="C9">
      <f>RAND()</f>
    </nc>
  </rcc>
  <rcc rId="42" sId="6">
    <nc r="C10">
      <f>RAND()</f>
    </nc>
  </rcc>
  <rcc rId="43" sId="6">
    <nc r="C11">
      <f>RAND()</f>
    </nc>
  </rcc>
  <rcc rId="44" sId="6">
    <nc r="C12">
      <f>RAND()</f>
    </nc>
  </rcc>
  <rcc rId="45" sId="6">
    <nc r="C13">
      <f>RAND()</f>
    </nc>
  </rcc>
  <rcc rId="46" sId="6">
    <nc r="C14">
      <f>RAND()</f>
    </nc>
  </rcc>
  <rcc rId="47" sId="6">
    <nc r="C15">
      <f>RAND()</f>
    </nc>
  </rcc>
  <rcc rId="48" sId="6">
    <nc r="C16">
      <f>RAND()</f>
    </nc>
  </rcc>
  <rcc rId="49" sId="6">
    <nc r="C17">
      <f>RAND()</f>
    </nc>
  </rcc>
  <rcc rId="50" sId="6">
    <nc r="C18">
      <f>RAND()</f>
    </nc>
  </rcc>
  <rcc rId="51" sId="6">
    <nc r="C19">
      <f>RAND()</f>
    </nc>
  </rcc>
  <rcc rId="52" sId="6">
    <nc r="C20">
      <f>RAND()</f>
    </nc>
  </rcc>
  <rcc rId="53" sId="6">
    <nc r="C21">
      <f>RAND()</f>
    </nc>
  </rcc>
  <rcc rId="54" sId="6">
    <nc r="C22">
      <f>RAND()</f>
    </nc>
  </rcc>
  <rcc rId="55" sId="6">
    <nc r="C23">
      <f>RAND()</f>
    </nc>
  </rcc>
  <rcc rId="56" sId="6">
    <nc r="C24">
      <f>RAND()</f>
    </nc>
  </rcc>
  <rcc rId="57" sId="6">
    <nc r="C25">
      <f>RAND()</f>
    </nc>
  </rcc>
  <rcc rId="58" sId="6">
    <nc r="C26">
      <f>RAND()</f>
    </nc>
  </rcc>
  <rcc rId="59" sId="6">
    <nc r="C27">
      <f>RAND()</f>
    </nc>
  </rcc>
  <rcc rId="60" sId="6">
    <nc r="C28">
      <f>RAND()</f>
    </nc>
  </rcc>
  <rcc rId="61" sId="6">
    <nc r="C29">
      <f>RAND()</f>
    </nc>
  </rcc>
  <rcc rId="62" sId="6">
    <nc r="C30">
      <f>RAND()</f>
    </nc>
  </rcc>
  <rcc rId="63" sId="6">
    <nc r="C31">
      <f>RAND()</f>
    </nc>
  </rcc>
  <rcc rId="64" sId="6">
    <nc r="C32">
      <f>RAND()</f>
    </nc>
  </rcc>
  <rcc rId="65" sId="6">
    <nc r="C33">
      <f>RAND()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" sId="1">
    <nc r="C32">
      <v>5</v>
    </nc>
  </rcc>
  <rcc rId="361" sId="1">
    <nc r="D32">
      <v>5</v>
    </nc>
  </rcc>
  <rcc rId="362" sId="1">
    <nc r="E32">
      <v>10</v>
    </nc>
  </rcc>
  <rcc rId="363" sId="1">
    <nc r="F32">
      <v>10</v>
    </nc>
  </rcc>
  <rcc rId="364" sId="1">
    <nc r="G32">
      <v>0</v>
    </nc>
  </rcc>
  <rcc rId="365" sId="1">
    <nc r="H32">
      <v>0</v>
    </nc>
  </rcc>
  <rcc rId="366" sId="1">
    <nc r="I32">
      <v>0</v>
    </nc>
  </rcc>
  <rcc rId="367" sId="1">
    <nc r="J32">
      <v>5</v>
    </nc>
  </rcc>
  <rcc rId="368" sId="1">
    <nc r="K32">
      <v>5</v>
    </nc>
  </rcc>
  <rcc rId="369" sId="1">
    <nc r="L32">
      <v>0</v>
    </nc>
  </rcc>
  <rcc rId="370" sId="1" endOfListFormulaUpdate="1">
    <oc r="M32">
      <f>SUM(C32:I32)</f>
    </oc>
    <nc r="M32">
      <f>SUM(C32:L32)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" sId="1">
    <nc r="C21">
      <v>0</v>
    </nc>
  </rcc>
  <rcc rId="372" sId="1">
    <nc r="D21">
      <v>0</v>
    </nc>
  </rcc>
  <rcc rId="373" sId="1">
    <nc r="E21">
      <v>5</v>
    </nc>
  </rcc>
  <rcc rId="374" sId="1">
    <nc r="F21">
      <v>0</v>
    </nc>
  </rcc>
  <rcc rId="375" sId="1">
    <nc r="G21">
      <v>5</v>
    </nc>
  </rcc>
  <rcc rId="376" sId="1">
    <nc r="H21">
      <v>0</v>
    </nc>
  </rcc>
  <rcc rId="377" sId="1">
    <nc r="I21">
      <v>0</v>
    </nc>
  </rcc>
  <rcc rId="378" sId="1">
    <nc r="J21">
      <v>0</v>
    </nc>
  </rcc>
  <rcc rId="379" sId="1">
    <nc r="K21">
      <v>5</v>
    </nc>
  </rcc>
  <rcc rId="380" sId="1">
    <nc r="L21">
      <v>5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1" sId="1">
    <oc r="C4">
      <v>1</v>
    </oc>
    <nc r="C4">
      <v>0</v>
    </nc>
  </rcc>
  <rcc rId="382" sId="1">
    <nc r="D4">
      <v>0</v>
    </nc>
  </rcc>
  <rcc rId="383" sId="1">
    <nc r="E4">
      <v>0</v>
    </nc>
  </rcc>
  <rcc rId="384" sId="1">
    <nc r="F4">
      <v>5</v>
    </nc>
  </rcc>
  <rcc rId="385" sId="1">
    <nc r="G4">
      <v>0</v>
    </nc>
  </rcc>
  <rcc rId="386" sId="1">
    <nc r="H4">
      <v>10</v>
    </nc>
  </rcc>
  <rcc rId="387" sId="1">
    <nc r="I4">
      <v>0</v>
    </nc>
  </rcc>
  <rcc rId="388" sId="1">
    <nc r="J4">
      <v>0</v>
    </nc>
  </rcc>
  <rcc rId="389" sId="1">
    <nc r="K4">
      <v>0</v>
    </nc>
  </rcc>
  <rcc rId="390" sId="1">
    <nc r="L4">
      <v>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2">
    <nc r="L3" t="inlineStr">
      <is>
        <t>пятерки</t>
      </is>
    </nc>
  </rcc>
  <rfmt sheetId="2" sqref="L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92" sId="2">
    <nc r="M3" t="inlineStr">
      <is>
        <t>четверки</t>
      </is>
    </nc>
  </rcc>
  <rfmt sheetId="2" sqref="M3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93" sId="3">
    <nc r="J3" t="inlineStr">
      <is>
        <t>пятерки</t>
      </is>
    </nc>
  </rcc>
  <rfmt sheetId="3" sqref="J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94" sId="3">
    <nc r="K3" t="inlineStr">
      <is>
        <t>четверки</t>
      </is>
    </nc>
  </rcc>
  <rfmt sheetId="3" sqref="K3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95" sId="4" odxf="1" dxf="1">
    <nc r="L3" t="inlineStr">
      <is>
        <t>пятерки</t>
      </is>
    </nc>
    <odxf>
      <alignment horizontal="general" vertical="bottom" readingOrder="0"/>
      <border outline="0">
        <left/>
        <right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c rId="396" sId="4" odxf="1" dxf="1">
    <nc r="M3" t="inlineStr">
      <is>
        <t>четверки</t>
      </is>
    </nc>
    <odxf>
      <alignment horizontal="general" vertical="bottom" readingOrder="0"/>
      <border outline="0">
        <left/>
        <right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10">
    <dxf>
      <fill>
        <patternFill patternType="solid">
          <bgColor rgb="FFFFFF00"/>
        </patternFill>
      </fill>
    </dxf>
  </rfmt>
  <rfmt sheetId="1" sqref="M6">
    <dxf>
      <fill>
        <patternFill patternType="solid">
          <bgColor rgb="FFFFFF00"/>
        </patternFill>
      </fill>
    </dxf>
  </rfmt>
  <rfmt sheetId="1" sqref="M28">
    <dxf>
      <fill>
        <patternFill patternType="solid">
          <bgColor rgb="FFFFFF00"/>
        </patternFill>
      </fill>
    </dxf>
  </rfmt>
  <rfmt sheetId="1" sqref="M22">
    <dxf>
      <fill>
        <patternFill patternType="solid">
          <bgColor rgb="FFFFFF00"/>
        </patternFill>
      </fill>
    </dxf>
  </rfmt>
  <ris rId="397" sheetId="7" name="[Разумовский профи.xlsx]Лист2" sheetPosition="5"/>
  <rcc rId="398" sId="7">
    <nc r="A1" t="inlineStr">
      <is>
        <t>Мужчины</t>
      </is>
    </nc>
  </rcc>
  <rcc rId="399" sId="7">
    <nc r="B1" t="inlineStr">
      <is>
        <t>Малооборотка</t>
      </is>
    </nc>
  </rcc>
  <rcc rId="400" sId="7">
    <nc r="D1" t="inlineStr">
      <is>
        <t>Ширма</t>
      </is>
    </nc>
  </rcc>
  <rcc rId="401" sId="7">
    <nc r="F1" t="inlineStr">
      <is>
        <t>Чингачгук</t>
      </is>
    </nc>
  </rcc>
  <rcc rId="402" sId="7">
    <nc r="H1" t="inlineStr">
      <is>
        <t>Силуэт</t>
      </is>
    </nc>
  </rcc>
  <rcc rId="403" sId="7">
    <nc r="A2" t="inlineStr">
      <is>
        <t>ФИО</t>
      </is>
    </nc>
  </rcc>
  <rcc rId="404" sId="7">
    <nc r="B2" t="inlineStr">
      <is>
        <t>Баллы</t>
      </is>
    </nc>
  </rcc>
  <rcc rId="405" sId="7">
    <nc r="C2" t="inlineStr">
      <is>
        <t>Процент</t>
      </is>
    </nc>
  </rcc>
  <rcc rId="406" sId="7">
    <nc r="D2" t="inlineStr">
      <is>
        <t>Баллы</t>
      </is>
    </nc>
  </rcc>
  <rcc rId="407" sId="7">
    <nc r="E2" t="inlineStr">
      <is>
        <t>Процент</t>
      </is>
    </nc>
  </rcc>
  <rcc rId="408" sId="7">
    <nc r="F2" t="inlineStr">
      <is>
        <t>Баллы</t>
      </is>
    </nc>
  </rcc>
  <rcc rId="409" sId="7">
    <nc r="G2" t="inlineStr">
      <is>
        <t>Процент</t>
      </is>
    </nc>
  </rcc>
  <rcc rId="410" sId="7">
    <nc r="H2" t="inlineStr">
      <is>
        <t>Баллы</t>
      </is>
    </nc>
  </rcc>
  <rcc rId="411" sId="7">
    <nc r="I2" t="inlineStr">
      <is>
        <t>Процент</t>
      </is>
    </nc>
  </rcc>
  <rcc rId="412" sId="7">
    <nc r="A3" t="inlineStr">
      <is>
        <t>Дмитриев Артём</t>
      </is>
    </nc>
  </rcc>
  <rcc rId="413" sId="7">
    <nc r="B3">
      <v>1</v>
    </nc>
  </rcc>
  <rcc rId="414" sId="7">
    <nc r="C3">
      <v>100</v>
    </nc>
  </rcc>
  <rcc rId="415" sId="7">
    <nc r="D3">
      <v>1</v>
    </nc>
  </rcc>
  <rcc rId="416" sId="7">
    <nc r="E3">
      <v>100</v>
    </nc>
  </rcc>
  <rcc rId="417" sId="7">
    <nc r="F3">
      <v>1</v>
    </nc>
  </rcc>
  <rcc rId="418" sId="7">
    <nc r="G3">
      <v>100</v>
    </nc>
  </rcc>
  <rcc rId="419" sId="7">
    <nc r="H3">
      <v>55</v>
    </nc>
  </rcc>
  <rcc rId="420" sId="7">
    <nc r="I3">
      <v>100</v>
    </nc>
  </rcc>
  <rcc rId="421" sId="7">
    <nc r="A4" t="inlineStr">
      <is>
        <t>Большов Игорь</t>
      </is>
    </nc>
  </rcc>
  <rcc rId="422" sId="7">
    <nc r="B4">
      <v>0</v>
    </nc>
  </rcc>
  <rcc rId="423" sId="7">
    <nc r="C4">
      <v>0</v>
    </nc>
  </rcc>
  <rcc rId="424" sId="7">
    <nc r="D4">
      <v>0</v>
    </nc>
  </rcc>
  <rcc rId="425" sId="7">
    <nc r="E4">
      <v>0</v>
    </nc>
  </rcc>
  <rcc rId="426" sId="7">
    <nc r="F4">
      <v>0</v>
    </nc>
  </rcc>
  <rcc rId="427" sId="7">
    <nc r="G4">
      <v>0</v>
    </nc>
  </rcc>
  <rcc rId="428" sId="7">
    <nc r="H4">
      <v>30</v>
    </nc>
  </rcc>
  <rcc rId="429" sId="7">
    <nc r="I4">
      <v>54.54545454545454</v>
    </nc>
  </rcc>
  <rcc rId="430" sId="7">
    <nc r="A5" t="inlineStr">
      <is>
        <t xml:space="preserve">Матевосян Ашот </t>
      </is>
    </nc>
  </rcc>
  <rcc rId="431" sId="7">
    <nc r="B5">
      <v>0</v>
    </nc>
  </rcc>
  <rcc rId="432" sId="7">
    <nc r="C5">
      <v>0</v>
    </nc>
  </rcc>
  <rcc rId="433" sId="7">
    <nc r="D5">
      <v>0</v>
    </nc>
  </rcc>
  <rcc rId="434" sId="7">
    <nc r="E5">
      <v>0</v>
    </nc>
  </rcc>
  <rcc rId="435" sId="7">
    <nc r="F5">
      <v>0</v>
    </nc>
  </rcc>
  <rcc rId="436" sId="7">
    <nc r="G5">
      <v>0</v>
    </nc>
  </rcc>
  <rcc rId="437" sId="7">
    <nc r="H5">
      <v>20</v>
    </nc>
  </rcc>
  <rcc rId="438" sId="7">
    <nc r="I5">
      <v>36.363636363636367</v>
    </nc>
  </rcc>
  <rcc rId="439" sId="7">
    <nc r="A6" t="inlineStr">
      <is>
        <t>Баландин Владимир</t>
      </is>
    </nc>
  </rcc>
  <rcc rId="440" sId="7">
    <nc r="B6">
      <v>0</v>
    </nc>
  </rcc>
  <rcc rId="441" sId="7">
    <nc r="C6">
      <v>0</v>
    </nc>
  </rcc>
  <rcc rId="442" sId="7">
    <nc r="D6">
      <v>0</v>
    </nc>
  </rcc>
  <rcc rId="443" sId="7">
    <nc r="E6">
      <v>0</v>
    </nc>
  </rcc>
  <rcc rId="444" sId="7">
    <nc r="F6">
      <v>0</v>
    </nc>
  </rcc>
  <rcc rId="445" sId="7">
    <nc r="G6">
      <v>0</v>
    </nc>
  </rcc>
  <rcc rId="446" sId="7">
    <nc r="H6">
      <v>45</v>
    </nc>
  </rcc>
  <rcc rId="447" sId="7">
    <nc r="I6">
      <v>81.818181818181827</v>
    </nc>
  </rcc>
  <rcc rId="448" sId="7">
    <nc r="A7" t="inlineStr">
      <is>
        <t>Бочков Илья</t>
      </is>
    </nc>
  </rcc>
  <rcc rId="449" sId="7">
    <nc r="B7">
      <v>0</v>
    </nc>
  </rcc>
  <rcc rId="450" sId="7">
    <nc r="C7">
      <v>0</v>
    </nc>
  </rcc>
  <rcc rId="451" sId="7">
    <nc r="D7">
      <v>0</v>
    </nc>
  </rcc>
  <rcc rId="452" sId="7">
    <nc r="E7">
      <v>0</v>
    </nc>
  </rcc>
  <rcc rId="453" sId="7">
    <nc r="F7">
      <v>0</v>
    </nc>
  </rcc>
  <rcc rId="454" sId="7">
    <nc r="G7">
      <v>0</v>
    </nc>
  </rcc>
  <rcc rId="455" sId="7">
    <nc r="H7">
      <v>40</v>
    </nc>
  </rcc>
  <rcc rId="456" sId="7">
    <nc r="I7">
      <v>72.727272727272734</v>
    </nc>
  </rcc>
  <rcc rId="457" sId="7">
    <nc r="A8" t="inlineStr">
      <is>
        <t xml:space="preserve">Новиков Олег </t>
      </is>
    </nc>
  </rcc>
  <rcc rId="458" sId="7">
    <nc r="B8">
      <v>0</v>
    </nc>
  </rcc>
  <rcc rId="459" sId="7">
    <nc r="C8">
      <v>0</v>
    </nc>
  </rcc>
  <rcc rId="460" sId="7">
    <nc r="D8">
      <v>0</v>
    </nc>
  </rcc>
  <rcc rId="461" sId="7">
    <nc r="E8">
      <v>0</v>
    </nc>
  </rcc>
  <rcc rId="462" sId="7">
    <nc r="F8">
      <v>0</v>
    </nc>
  </rcc>
  <rcc rId="463" sId="7">
    <nc r="G8">
      <v>0</v>
    </nc>
  </rcc>
  <rcc rId="464" sId="7">
    <nc r="H8">
      <v>0</v>
    </nc>
  </rcc>
  <rcc rId="465" sId="7">
    <nc r="I8">
      <v>0</v>
    </nc>
  </rcc>
  <rcc rId="466" sId="7">
    <nc r="A9" t="inlineStr">
      <is>
        <t>Шлоков Роман</t>
      </is>
    </nc>
  </rcc>
  <rcc rId="467" sId="7">
    <nc r="B9">
      <v>0</v>
    </nc>
  </rcc>
  <rcc rId="468" sId="7">
    <nc r="C9">
      <v>0</v>
    </nc>
  </rcc>
  <rcc rId="469" sId="7">
    <nc r="D9">
      <v>0</v>
    </nc>
  </rcc>
  <rcc rId="470" sId="7">
    <nc r="E9">
      <v>0</v>
    </nc>
  </rcc>
  <rcc rId="471" sId="7">
    <nc r="F9">
      <v>0</v>
    </nc>
  </rcc>
  <rcc rId="472" sId="7">
    <nc r="G9">
      <v>0</v>
    </nc>
  </rcc>
  <rcc rId="473" sId="7">
    <nc r="H9">
      <v>40</v>
    </nc>
  </rcc>
  <rcc rId="474" sId="7">
    <nc r="I9">
      <v>72.727272727272734</v>
    </nc>
  </rcc>
  <rcc rId="475" sId="7">
    <nc r="A10" t="inlineStr">
      <is>
        <t>Бухтияров Никита</t>
      </is>
    </nc>
  </rcc>
  <rcc rId="476" sId="7">
    <nc r="B10">
      <v>0</v>
    </nc>
  </rcc>
  <rcc rId="477" sId="7">
    <nc r="C10">
      <v>0</v>
    </nc>
  </rcc>
  <rcc rId="478" sId="7">
    <nc r="D10">
      <v>0</v>
    </nc>
  </rcc>
  <rcc rId="479" sId="7">
    <nc r="E10">
      <v>0</v>
    </nc>
  </rcc>
  <rcc rId="480" sId="7">
    <nc r="F10">
      <v>0</v>
    </nc>
  </rcc>
  <rcc rId="481" sId="7">
    <nc r="G10">
      <v>0</v>
    </nc>
  </rcc>
  <rcc rId="482" sId="7">
    <nc r="H10">
      <v>0</v>
    </nc>
  </rcc>
  <rcc rId="483" sId="7">
    <nc r="I10">
      <v>0</v>
    </nc>
  </rcc>
  <rcc rId="484" sId="7">
    <nc r="A11" t="inlineStr">
      <is>
        <t>Сидорин Денис</t>
      </is>
    </nc>
  </rcc>
  <rcc rId="485" sId="7">
    <nc r="B11">
      <v>0</v>
    </nc>
  </rcc>
  <rcc rId="486" sId="7">
    <nc r="C11">
      <v>0</v>
    </nc>
  </rcc>
  <rcc rId="487" sId="7">
    <nc r="D11">
      <v>0</v>
    </nc>
  </rcc>
  <rcc rId="488" sId="7">
    <nc r="E11">
      <v>0</v>
    </nc>
  </rcc>
  <rcc rId="489" sId="7">
    <nc r="F11">
      <v>0</v>
    </nc>
  </rcc>
  <rcc rId="490" sId="7">
    <nc r="G11">
      <v>0</v>
    </nc>
  </rcc>
  <rcc rId="491" sId="7">
    <nc r="H11">
      <v>0</v>
    </nc>
  </rcc>
  <rcc rId="492" sId="7">
    <nc r="I11">
      <v>0</v>
    </nc>
  </rcc>
  <rcc rId="493" sId="7">
    <nc r="A12" t="inlineStr">
      <is>
        <t>Карелин Максим</t>
      </is>
    </nc>
  </rcc>
  <rcc rId="494" sId="7">
    <nc r="B12">
      <v>0</v>
    </nc>
  </rcc>
  <rcc rId="495" sId="7">
    <nc r="C12">
      <v>0</v>
    </nc>
  </rcc>
  <rcc rId="496" sId="7">
    <nc r="D12">
      <v>0</v>
    </nc>
  </rcc>
  <rcc rId="497" sId="7">
    <nc r="E12">
      <v>0</v>
    </nc>
  </rcc>
  <rcc rId="498" sId="7">
    <nc r="F12">
      <v>0</v>
    </nc>
  </rcc>
  <rcc rId="499" sId="7">
    <nc r="G12">
      <v>0</v>
    </nc>
  </rcc>
  <rcc rId="500" sId="7">
    <nc r="H12">
      <v>45</v>
    </nc>
  </rcc>
  <rcc rId="501" sId="7">
    <nc r="I12">
      <v>81.818181818181827</v>
    </nc>
  </rcc>
  <rcc rId="502" sId="7">
    <nc r="A13" t="inlineStr">
      <is>
        <t>Докучаев Кирилл</t>
      </is>
    </nc>
  </rcc>
  <rcc rId="503" sId="7">
    <nc r="B13">
      <v>0</v>
    </nc>
  </rcc>
  <rcc rId="504" sId="7">
    <nc r="C13">
      <v>0</v>
    </nc>
  </rcc>
  <rcc rId="505" sId="7">
    <nc r="D13">
      <v>0</v>
    </nc>
  </rcc>
  <rcc rId="506" sId="7">
    <nc r="E13">
      <v>0</v>
    </nc>
  </rcc>
  <rcc rId="507" sId="7">
    <nc r="F13">
      <v>0</v>
    </nc>
  </rcc>
  <rcc rId="508" sId="7">
    <nc r="G13">
      <v>0</v>
    </nc>
  </rcc>
  <rcc rId="509" sId="7">
    <nc r="H13">
      <v>10</v>
    </nc>
  </rcc>
  <rcc rId="510" sId="7">
    <nc r="I13">
      <v>18.181818181818183</v>
    </nc>
  </rcc>
  <rcc rId="511" sId="7">
    <nc r="A14" t="inlineStr">
      <is>
        <t>Шабанов Олег</t>
      </is>
    </nc>
  </rcc>
  <rcc rId="512" sId="7">
    <nc r="B14">
      <v>0</v>
    </nc>
  </rcc>
  <rcc rId="513" sId="7">
    <nc r="C14">
      <v>0</v>
    </nc>
  </rcc>
  <rcc rId="514" sId="7">
    <nc r="D14">
      <v>0</v>
    </nc>
  </rcc>
  <rcc rId="515" sId="7">
    <nc r="E14">
      <v>0</v>
    </nc>
  </rcc>
  <rcc rId="516" sId="7">
    <nc r="F14">
      <v>0</v>
    </nc>
  </rcc>
  <rcc rId="517" sId="7">
    <nc r="G14">
      <v>0</v>
    </nc>
  </rcc>
  <rcc rId="518" sId="7">
    <nc r="H14">
      <v>40</v>
    </nc>
  </rcc>
  <rcc rId="519" sId="7">
    <nc r="I14">
      <v>72.727272727272734</v>
    </nc>
  </rcc>
  <rcc rId="520" sId="7">
    <nc r="A15" t="inlineStr">
      <is>
        <t>Арт Василий</t>
      </is>
    </nc>
  </rcc>
  <rcc rId="521" sId="7">
    <nc r="B15">
      <v>0</v>
    </nc>
  </rcc>
  <rcc rId="522" sId="7">
    <nc r="C15">
      <v>0</v>
    </nc>
  </rcc>
  <rcc rId="523" sId="7">
    <nc r="D15">
      <v>0</v>
    </nc>
  </rcc>
  <rcc rId="524" sId="7">
    <nc r="E15">
      <v>0</v>
    </nc>
  </rcc>
  <rcc rId="525" sId="7">
    <nc r="F15">
      <v>0</v>
    </nc>
  </rcc>
  <rcc rId="526" sId="7">
    <nc r="G15">
      <v>0</v>
    </nc>
  </rcc>
  <rcc rId="527" sId="7">
    <nc r="H15">
      <v>35</v>
    </nc>
  </rcc>
  <rcc rId="528" sId="7">
    <nc r="I15">
      <v>63.636363636363633</v>
    </nc>
  </rcc>
  <rcc rId="529" sId="7">
    <nc r="A16" t="inlineStr">
      <is>
        <t>Чернов Виктор</t>
      </is>
    </nc>
  </rcc>
  <rcc rId="530" sId="7">
    <nc r="B16">
      <v>0</v>
    </nc>
  </rcc>
  <rcc rId="531" sId="7">
    <nc r="C16">
      <v>0</v>
    </nc>
  </rcc>
  <rcc rId="532" sId="7">
    <nc r="D16">
      <v>0</v>
    </nc>
  </rcc>
  <rcc rId="533" sId="7">
    <nc r="E16">
      <v>0</v>
    </nc>
  </rcc>
  <rcc rId="534" sId="7">
    <nc r="F16">
      <v>0</v>
    </nc>
  </rcc>
  <rcc rId="535" sId="7">
    <nc r="G16">
      <v>0</v>
    </nc>
  </rcc>
  <rcc rId="536" sId="7">
    <nc r="H16">
      <v>40</v>
    </nc>
  </rcc>
  <rcc rId="537" sId="7">
    <nc r="I16">
      <v>72.727272727272734</v>
    </nc>
  </rcc>
  <rcc rId="538" sId="7">
    <nc r="A17" t="inlineStr">
      <is>
        <t>Зеленцов Алексей</t>
      </is>
    </nc>
  </rcc>
  <rcc rId="539" sId="7">
    <nc r="B17">
      <v>0</v>
    </nc>
  </rcc>
  <rcc rId="540" sId="7">
    <nc r="C17">
      <v>0</v>
    </nc>
  </rcc>
  <rcc rId="541" sId="7">
    <nc r="D17">
      <v>0</v>
    </nc>
  </rcc>
  <rcc rId="542" sId="7">
    <nc r="E17">
      <v>0</v>
    </nc>
  </rcc>
  <rcc rId="543" sId="7">
    <nc r="F17">
      <v>0</v>
    </nc>
  </rcc>
  <rcc rId="544" sId="7">
    <nc r="G17">
      <v>0</v>
    </nc>
  </rcc>
  <rcc rId="545" sId="7">
    <nc r="H17">
      <v>25</v>
    </nc>
  </rcc>
  <rcc rId="546" sId="7">
    <nc r="I17">
      <v>45.454545454545453</v>
    </nc>
  </rcc>
  <rcc rId="547" sId="7">
    <nc r="A18" t="inlineStr">
      <is>
        <t>Козин Александр</t>
      </is>
    </nc>
  </rcc>
  <rcc rId="548" sId="7">
    <nc r="B18">
      <v>0</v>
    </nc>
  </rcc>
  <rcc rId="549" sId="7">
    <nc r="C18">
      <v>0</v>
    </nc>
  </rcc>
  <rcc rId="550" sId="7">
    <nc r="D18">
      <v>0</v>
    </nc>
  </rcc>
  <rcc rId="551" sId="7">
    <nc r="E18">
      <v>0</v>
    </nc>
  </rcc>
  <rcc rId="552" sId="7">
    <nc r="F18">
      <v>0</v>
    </nc>
  </rcc>
  <rcc rId="553" sId="7">
    <nc r="G18">
      <v>0</v>
    </nc>
  </rcc>
  <rcc rId="554" sId="7">
    <nc r="H18">
      <v>30</v>
    </nc>
  </rcc>
  <rcc rId="555" sId="7">
    <nc r="I18">
      <v>54.54545454545454</v>
    </nc>
  </rcc>
  <rcc rId="556" sId="7">
    <nc r="A19" t="inlineStr">
      <is>
        <t>Маношкин Сергей</t>
      </is>
    </nc>
  </rcc>
  <rcc rId="557" sId="7">
    <nc r="B19">
      <v>0</v>
    </nc>
  </rcc>
  <rcc rId="558" sId="7">
    <nc r="C19">
      <v>0</v>
    </nc>
  </rcc>
  <rcc rId="559" sId="7">
    <nc r="D19">
      <v>0</v>
    </nc>
  </rcc>
  <rcc rId="560" sId="7">
    <nc r="E19">
      <v>0</v>
    </nc>
  </rcc>
  <rcc rId="561" sId="7">
    <nc r="F19">
      <v>0</v>
    </nc>
  </rcc>
  <rcc rId="562" sId="7">
    <nc r="G19">
      <v>0</v>
    </nc>
  </rcc>
  <rcc rId="563" sId="7">
    <nc r="H19">
      <v>25</v>
    </nc>
  </rcc>
  <rcc rId="564" sId="7">
    <nc r="I19">
      <v>45.454545454545453</v>
    </nc>
  </rcc>
  <rcc rId="565" sId="7">
    <nc r="A20" t="inlineStr">
      <is>
        <t>Басманов Алексей</t>
      </is>
    </nc>
  </rcc>
  <rcc rId="566" sId="7">
    <nc r="B20">
      <v>0</v>
    </nc>
  </rcc>
  <rcc rId="567" sId="7">
    <nc r="C20">
      <v>0</v>
    </nc>
  </rcc>
  <rcc rId="568" sId="7">
    <nc r="D20">
      <v>0</v>
    </nc>
  </rcc>
  <rcc rId="569" sId="7">
    <nc r="E20">
      <v>0</v>
    </nc>
  </rcc>
  <rcc rId="570" sId="7">
    <nc r="F20">
      <v>0</v>
    </nc>
  </rcc>
  <rcc rId="571" sId="7">
    <nc r="G20">
      <v>0</v>
    </nc>
  </rcc>
  <rcc rId="572" sId="7">
    <nc r="H20">
      <v>50</v>
    </nc>
  </rcc>
  <rcc rId="573" sId="7">
    <nc r="I20">
      <v>90.909090909090907</v>
    </nc>
  </rcc>
  <rcc rId="574" sId="7">
    <nc r="A21" t="inlineStr">
      <is>
        <t xml:space="preserve">Харьков Данила </t>
      </is>
    </nc>
  </rcc>
  <rcc rId="575" sId="7">
    <nc r="B21">
      <v>0</v>
    </nc>
  </rcc>
  <rcc rId="576" sId="7">
    <nc r="C21">
      <v>0</v>
    </nc>
  </rcc>
  <rcc rId="577" sId="7">
    <nc r="D21">
      <v>0</v>
    </nc>
  </rcc>
  <rcc rId="578" sId="7">
    <nc r="E21">
      <v>0</v>
    </nc>
  </rcc>
  <rcc rId="579" sId="7">
    <nc r="F21">
      <v>0</v>
    </nc>
  </rcc>
  <rcc rId="580" sId="7">
    <nc r="G21">
      <v>0</v>
    </nc>
  </rcc>
  <rcc rId="581" sId="7">
    <nc r="H21">
      <v>0</v>
    </nc>
  </rcc>
  <rcc rId="582" sId="7">
    <nc r="I21">
      <v>0</v>
    </nc>
  </rcc>
  <rcc rId="583" sId="7">
    <nc r="A22" t="inlineStr">
      <is>
        <t xml:space="preserve">Ерошин Анатолий </t>
      </is>
    </nc>
  </rcc>
  <rcc rId="584" sId="7">
    <nc r="B22">
      <v>0</v>
    </nc>
  </rcc>
  <rcc rId="585" sId="7">
    <nc r="C22">
      <v>0</v>
    </nc>
  </rcc>
  <rcc rId="586" sId="7">
    <nc r="D22">
      <v>0</v>
    </nc>
  </rcc>
  <rcc rId="587" sId="7">
    <nc r="E22">
      <v>0</v>
    </nc>
  </rcc>
  <rcc rId="588" sId="7">
    <nc r="F22">
      <v>0</v>
    </nc>
  </rcc>
  <rcc rId="589" sId="7">
    <nc r="G22">
      <v>0</v>
    </nc>
  </rcc>
  <rcc rId="590" sId="7">
    <nc r="H22">
      <v>0</v>
    </nc>
  </rcc>
  <rcc rId="591" sId="7">
    <nc r="I22">
      <v>0</v>
    </nc>
  </rcc>
  <rcc rId="592" sId="7">
    <nc r="A23" t="inlineStr">
      <is>
        <t>Мосейчук Валерий</t>
      </is>
    </nc>
  </rcc>
  <rcc rId="593" sId="7">
    <nc r="B23">
      <v>0</v>
    </nc>
  </rcc>
  <rcc rId="594" sId="7">
    <nc r="C23">
      <v>0</v>
    </nc>
  </rcc>
  <rcc rId="595" sId="7">
    <nc r="D23">
      <v>0</v>
    </nc>
  </rcc>
  <rcc rId="596" sId="7">
    <nc r="E23">
      <v>0</v>
    </nc>
  </rcc>
  <rcc rId="597" sId="7">
    <nc r="F23">
      <v>0</v>
    </nc>
  </rcc>
  <rcc rId="598" sId="7">
    <nc r="G23">
      <v>0</v>
    </nc>
  </rcc>
  <rcc rId="599" sId="7">
    <nc r="H23">
      <v>0</v>
    </nc>
  </rcc>
  <rcc rId="600" sId="7">
    <nc r="I23">
      <v>0</v>
    </nc>
  </rcc>
  <rcc rId="601" sId="7">
    <nc r="A24" t="inlineStr">
      <is>
        <t>Аюпов Альберт</t>
      </is>
    </nc>
  </rcc>
  <rcc rId="602" sId="7">
    <nc r="B24">
      <v>0</v>
    </nc>
  </rcc>
  <rcc rId="603" sId="7">
    <nc r="C24">
      <v>0</v>
    </nc>
  </rcc>
  <rcc rId="604" sId="7">
    <nc r="D24">
      <v>0</v>
    </nc>
  </rcc>
  <rcc rId="605" sId="7">
    <nc r="E24">
      <v>0</v>
    </nc>
  </rcc>
  <rcc rId="606" sId="7">
    <nc r="F24">
      <v>0</v>
    </nc>
  </rcc>
  <rcc rId="607" sId="7">
    <nc r="G24">
      <v>0</v>
    </nc>
  </rcc>
  <rcc rId="608" sId="7">
    <nc r="H24">
      <v>40</v>
    </nc>
  </rcc>
  <rcc rId="609" sId="7">
    <nc r="I24">
      <v>72.727272727272734</v>
    </nc>
  </rcc>
  <rcc rId="610" sId="7">
    <nc r="A25" t="inlineStr">
      <is>
        <t xml:space="preserve">Дербунов Григорий </t>
      </is>
    </nc>
  </rcc>
  <rcc rId="611" sId="7">
    <nc r="B25">
      <v>0</v>
    </nc>
  </rcc>
  <rcc rId="612" sId="7">
    <nc r="C25">
      <v>0</v>
    </nc>
  </rcc>
  <rcc rId="613" sId="7">
    <nc r="D25">
      <v>0</v>
    </nc>
  </rcc>
  <rcc rId="614" sId="7">
    <nc r="E25">
      <v>0</v>
    </nc>
  </rcc>
  <rcc rId="615" sId="7">
    <nc r="F25">
      <v>0</v>
    </nc>
  </rcc>
  <rcc rId="616" sId="7">
    <nc r="G25">
      <v>0</v>
    </nc>
  </rcc>
  <rcc rId="617" sId="7">
    <nc r="H25">
      <v>50</v>
    </nc>
  </rcc>
  <rcc rId="618" sId="7">
    <nc r="I25">
      <v>90.909090909090907</v>
    </nc>
  </rcc>
  <rcc rId="619" sId="7">
    <nc r="A26" t="inlineStr">
      <is>
        <t>Сушенков Дмитрий</t>
      </is>
    </nc>
  </rcc>
  <rcc rId="620" sId="7">
    <nc r="B26">
      <v>0</v>
    </nc>
  </rcc>
  <rcc rId="621" sId="7">
    <nc r="C26">
      <v>0</v>
    </nc>
  </rcc>
  <rcc rId="622" sId="7">
    <nc r="D26">
      <v>0</v>
    </nc>
  </rcc>
  <rcc rId="623" sId="7">
    <nc r="E26">
      <v>0</v>
    </nc>
  </rcc>
  <rcc rId="624" sId="7">
    <nc r="F26">
      <v>0</v>
    </nc>
  </rcc>
  <rcc rId="625" sId="7">
    <nc r="G26">
      <v>0</v>
    </nc>
  </rcc>
  <rcc rId="626" sId="7">
    <nc r="H26">
      <v>25</v>
    </nc>
  </rcc>
  <rcc rId="627" sId="7">
    <nc r="I26">
      <v>45.454545454545453</v>
    </nc>
  </rcc>
  <rcc rId="628" sId="1">
    <nc r="C38">
      <v>5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9" sId="1">
    <nc r="D38">
      <v>5</v>
    </nc>
  </rcc>
  <rcc rId="630" sId="1">
    <nc r="E38">
      <v>5</v>
    </nc>
  </rcc>
  <rcc rId="631" sId="1">
    <nc r="F38">
      <v>10</v>
    </nc>
  </rcc>
  <rcc rId="632" sId="1">
    <nc r="H38">
      <v>5</v>
    </nc>
  </rcc>
  <rcc rId="633" sId="1">
    <nc r="I38">
      <v>5</v>
    </nc>
  </rcc>
  <rcc rId="634" sId="1">
    <nc r="J38">
      <v>5</v>
    </nc>
  </rcc>
  <rcc rId="635" sId="1">
    <nc r="K38">
      <v>0</v>
    </nc>
  </rcc>
  <rcc rId="636" sId="1">
    <nc r="L38">
      <v>10</v>
    </nc>
  </rcc>
  <rcc rId="637" sId="1" endOfListFormulaUpdate="1">
    <oc r="M38">
      <f>SUM(C38:I38)</f>
    </oc>
    <nc r="M38">
      <f>SUM(C38:L38)</f>
    </nc>
  </rcc>
  <rcc rId="638" sId="1">
    <nc r="G38">
      <v>0</v>
    </nc>
  </rcc>
  <rcc rId="639" sId="1">
    <nc r="C39">
      <v>0</v>
    </nc>
  </rcc>
  <rcc rId="640" sId="1">
    <nc r="D39">
      <v>0</v>
    </nc>
  </rcc>
  <rcc rId="641" sId="1">
    <nc r="E39">
      <v>0</v>
    </nc>
  </rcc>
  <rcc rId="642" sId="1">
    <nc r="F39">
      <v>5</v>
    </nc>
  </rcc>
  <rcc rId="643" sId="1">
    <nc r="G39">
      <v>0</v>
    </nc>
  </rcc>
  <rcc rId="644" sId="1">
    <nc r="H39">
      <v>0</v>
    </nc>
  </rcc>
  <rcc rId="645" sId="1">
    <nc r="I39">
      <v>0</v>
    </nc>
  </rcc>
  <rcc rId="646" sId="1">
    <nc r="J39">
      <v>0</v>
    </nc>
  </rcc>
  <rcc rId="647" sId="1">
    <nc r="K39">
      <v>5</v>
    </nc>
  </rcc>
  <rcc rId="648" sId="1">
    <nc r="L39">
      <v>0</v>
    </nc>
  </rcc>
  <rcc rId="649" sId="1" endOfListFormulaUpdate="1">
    <oc r="M39">
      <f>SUM(C39:I39)</f>
    </oc>
    <nc r="M39">
      <f>SUM(C39:L39)</f>
    </nc>
  </rcc>
  <rcc rId="650" sId="1">
    <nc r="C8">
      <v>0</v>
    </nc>
  </rcc>
  <rcc rId="651" sId="1">
    <nc r="D8">
      <v>0</v>
    </nc>
  </rcc>
  <rcc rId="652" sId="1">
    <nc r="E8">
      <v>10</v>
    </nc>
  </rcc>
  <rcc rId="653" sId="1">
    <nc r="F8">
      <v>0</v>
    </nc>
  </rcc>
  <rcc rId="654" sId="1">
    <nc r="G8">
      <v>5</v>
    </nc>
  </rcc>
  <rcc rId="655" sId="1">
    <nc r="H8">
      <v>0</v>
    </nc>
  </rcc>
  <rcc rId="656" sId="1">
    <nc r="I8">
      <v>0</v>
    </nc>
  </rcc>
  <rcc rId="657" sId="1">
    <nc r="J8">
      <v>5</v>
    </nc>
  </rcc>
  <rcc rId="658" sId="1">
    <nc r="K8">
      <v>0</v>
    </nc>
  </rcc>
  <rcc rId="659" sId="1">
    <nc r="L8">
      <v>0</v>
    </nc>
  </rcc>
  <rcv guid="{3BD70001-BBE4-4732-A193-8023101D5826}" action="delete"/>
  <rcv guid="{3BD70001-BBE4-4732-A193-8023101D5826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0" sId="1">
    <nc r="C26">
      <v>0</v>
    </nc>
  </rcc>
  <rcc rId="661" sId="1">
    <nc r="D26">
      <v>0</v>
    </nc>
  </rcc>
  <rcc rId="662" sId="1">
    <nc r="E26">
      <v>5</v>
    </nc>
  </rcc>
  <rcc rId="663" sId="1">
    <nc r="F26">
      <v>0</v>
    </nc>
  </rcc>
  <rcc rId="664" sId="1">
    <nc r="G26">
      <v>5</v>
    </nc>
  </rcc>
  <rcc rId="665" sId="1">
    <nc r="H26">
      <v>0</v>
    </nc>
  </rcc>
  <rcc rId="666" sId="1">
    <nc r="I26">
      <v>0</v>
    </nc>
  </rcc>
  <rcc rId="667" sId="1">
    <nc r="J26">
      <v>0</v>
    </nc>
  </rcc>
  <rcc rId="668" sId="1">
    <nc r="K26">
      <v>0</v>
    </nc>
  </rcc>
  <rcc rId="669" sId="1">
    <nc r="L26">
      <v>5</v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0" sId="1">
    <nc r="C37">
      <v>0</v>
    </nc>
  </rcc>
  <rcc rId="671" sId="1">
    <nc r="D37">
      <v>5</v>
    </nc>
  </rcc>
  <rcc rId="672" sId="1">
    <nc r="E37">
      <v>0</v>
    </nc>
  </rcc>
  <rcc rId="673" sId="1">
    <nc r="F37">
      <v>5</v>
    </nc>
  </rcc>
  <rcc rId="674" sId="1">
    <nc r="G37">
      <v>5</v>
    </nc>
  </rcc>
  <rcc rId="675" sId="1">
    <nc r="H37">
      <v>5</v>
    </nc>
  </rcc>
  <rcc rId="676" sId="1">
    <nc r="I37">
      <v>0</v>
    </nc>
  </rcc>
  <rcc rId="677" sId="1">
    <nc r="J37">
      <v>0</v>
    </nc>
  </rcc>
  <rcc rId="678" sId="1">
    <nc r="K37">
      <v>10</v>
    </nc>
  </rcc>
  <rcc rId="679" sId="1">
    <nc r="L37">
      <v>5</v>
    </nc>
  </rcc>
  <rcc rId="680" sId="1" endOfListFormulaUpdate="1">
    <oc r="M37">
      <f>SUM(C37:I37)</f>
    </oc>
    <nc r="M37">
      <f>SUM(C37:L37)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1" sId="1">
    <nc r="C24">
      <v>5</v>
    </nc>
  </rcc>
  <rcc rId="682" sId="1">
    <nc r="D24">
      <v>0</v>
    </nc>
  </rcc>
  <rcc rId="683" sId="1">
    <nc r="E24">
      <v>10</v>
    </nc>
  </rcc>
  <rcc rId="684" sId="1">
    <nc r="F24">
      <v>5</v>
    </nc>
  </rcc>
  <rcc rId="685" sId="1">
    <nc r="G24">
      <v>0</v>
    </nc>
  </rcc>
  <rcc rId="686" sId="1">
    <nc r="H24">
      <v>0</v>
    </nc>
  </rcc>
  <rcc rId="687" sId="1">
    <nc r="I24">
      <v>5</v>
    </nc>
  </rcc>
  <rcc rId="688" sId="1">
    <nc r="J24">
      <v>10</v>
    </nc>
  </rcc>
  <rcc rId="689" sId="1">
    <nc r="K24">
      <v>5</v>
    </nc>
  </rcc>
  <rcc rId="690" sId="1">
    <nc r="L24">
      <v>10</v>
    </nc>
  </rcc>
  <rcc rId="691" sId="1">
    <nc r="C27">
      <v>5</v>
    </nc>
  </rcc>
  <rcc rId="692" sId="1">
    <nc r="D27">
      <v>5</v>
    </nc>
  </rcc>
  <rcc rId="693" sId="1">
    <nc r="E27">
      <v>10</v>
    </nc>
  </rcc>
  <rcc rId="694" sId="1">
    <nc r="F27">
      <v>15</v>
    </nc>
  </rcc>
  <rcc rId="695" sId="1">
    <nc r="G27">
      <v>0</v>
    </nc>
  </rcc>
  <rcc rId="696" sId="1">
    <nc r="H27">
      <v>5</v>
    </nc>
  </rcc>
  <rcc rId="697" sId="1">
    <nc r="I27">
      <v>0</v>
    </nc>
  </rcc>
  <rcc rId="698" sId="1">
    <nc r="J27">
      <v>0</v>
    </nc>
  </rcc>
  <rcc rId="699" sId="1">
    <nc r="K27">
      <v>5</v>
    </nc>
  </rcc>
  <rcc rId="700" sId="1">
    <nc r="L27">
      <v>5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22:M28">
    <dxf>
      <fill>
        <patternFill patternType="none">
          <bgColor auto="1"/>
        </patternFill>
      </fill>
    </dxf>
  </rfmt>
  <rfmt sheetId="1" sqref="M24">
    <dxf>
      <fill>
        <patternFill patternType="solid">
          <bgColor rgb="FFFFFF00"/>
        </patternFill>
      </fill>
    </dxf>
  </rfmt>
  <rfmt sheetId="1" sqref="M27">
    <dxf>
      <fill>
        <patternFill patternType="solid">
          <bgColor rgb="FFFFFF00"/>
        </patternFill>
      </fill>
    </dxf>
  </rfmt>
  <rfmt sheetId="1" sqref="M36">
    <dxf>
      <fill>
        <patternFill patternType="solid">
          <bgColor rgb="FFFFFF00"/>
        </patternFill>
      </fill>
    </dxf>
  </rfmt>
  <rfmt sheetId="1" sqref="M38">
    <dxf>
      <fill>
        <patternFill patternType="solid">
          <bgColor rgb="FFFFFF00"/>
        </patternFill>
      </fill>
    </dxf>
  </rfmt>
  <rfmt sheetId="1" sqref="M41">
    <dxf>
      <fill>
        <patternFill patternType="solid">
          <bgColor rgb="FFFFFF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6" sId="6" ref="A20:XFD20" action="deleteRow">
    <rfmt sheetId="6" xfDxf="1" sqref="A20:XFD20" start="0" length="0"/>
    <rcc rId="0" sId="6" dxf="1">
      <nc r="B20" t="inlineStr">
        <is>
          <t>Зудов Павел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>
      <nc r="C20">
        <f>RAND()</f>
      </nc>
    </rcc>
  </rrc>
  <rm rId="67" sheetId="6" source="B14" destination="B33" sourceSheetId="6"/>
  <rm rId="68" sheetId="6" source="B16" destination="B34" sourceSheetId="6"/>
  <rm rId="69" sheetId="6" source="B27" destination="B35" sourceSheetId="6"/>
  <rm rId="70" sheetId="6" source="B6" destination="B36" sourceSheetId="6"/>
  <rm rId="71" sheetId="6" source="B25" destination="B6" sourceSheetId="6"/>
  <rm rId="72" sheetId="6" source="B21" destination="B25" sourceSheetId="6"/>
  <rm rId="73" sheetId="6" source="B16" destination="B21" sourceSheetId="6"/>
  <rm rId="74" sheetId="6" source="B26" destination="B16" sourceSheetId="6"/>
  <rm rId="75" sheetId="6" source="B30" destination="B26" sourceSheetId="6"/>
  <rm rId="76" sheetId="6" source="B18" destination="B30" sourceSheetId="6"/>
  <rm rId="77" sheetId="6" source="B14" destination="B18" sourceSheetId="6"/>
  <rm rId="78" sheetId="6" source="B31" destination="B14" sourceSheetId="6"/>
  <rm rId="79" sheetId="6" source="B2" destination="B31" sourceSheetId="6"/>
  <rm rId="80" sheetId="6" source="B11" destination="B2" sourceSheetId="6"/>
  <rm rId="81" sheetId="6" source="B22" destination="B11" sourceSheetId="6"/>
  <rm rId="82" sheetId="6" source="B27" destination="B22" sourceSheetId="6"/>
  <rm rId="83" sheetId="6" source="B19" destination="B27" sourceSheetId="6"/>
  <rm rId="84" sheetId="6" source="B29" destination="B19" sourceSheetId="6"/>
  <rm rId="85" sheetId="6" source="B28" destination="B29" sourceSheetId="6"/>
  <rm rId="86" sheetId="6" source="B17" destination="B28" sourceSheetId="6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M24 M27 M36 M38 M41">
    <dxf>
      <fill>
        <patternFill>
          <bgColor theme="0" tint="-0.14999847407452621"/>
        </patternFill>
      </fill>
    </dxf>
  </rfmt>
  <rfmt sheetId="1" sqref="M19">
    <dxf>
      <fill>
        <patternFill patternType="solid">
          <bgColor rgb="FFFFFF00"/>
        </patternFill>
      </fill>
    </dxf>
  </rfmt>
  <rfmt sheetId="1" sqref="M7">
    <dxf>
      <fill>
        <patternFill patternType="solid">
          <bgColor theme="5" tint="-0.249977111117893"/>
        </patternFill>
      </fill>
    </dxf>
  </rfmt>
  <rfmt sheetId="5" sqref="U6">
    <dxf>
      <fill>
        <patternFill patternType="solid">
          <bgColor theme="5" tint="-0.249977111117893"/>
        </patternFill>
      </fill>
    </dxf>
  </rfmt>
  <rcc rId="701" sId="1">
    <oc r="E19">
      <v>10</v>
    </oc>
    <nc r="E19">
      <v>15</v>
    </nc>
  </rcc>
  <rcc rId="702" sId="1">
    <oc r="F30">
      <v>5</v>
    </oc>
    <nc r="F30">
      <v>10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J3">
    <dxf>
      <fill>
        <patternFill patternType="solid">
          <bgColor rgb="FFFFFF00"/>
        </patternFill>
      </fill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03" sId="7" ref="A1:A1048576" action="insertCol"/>
  <rfmt sheetId="7" sqref="A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3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4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7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8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9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0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3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4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7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8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19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0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3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4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A2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04" sId="7" odxf="1" dxf="1">
    <nc r="A27">
      <v>25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5" sId="7" odxf="1" dxf="1">
    <nc r="A28">
      <v>26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6" sId="7" odxf="1" dxf="1">
    <nc r="A29">
      <v>27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7" sId="7" odxf="1" dxf="1">
    <nc r="A30">
      <v>28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8" sId="7" odxf="1" dxf="1">
    <nc r="A31">
      <v>29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09" sId="7" odxf="1" dxf="1">
    <nc r="A32">
      <v>30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0" sId="7" odxf="1" dxf="1">
    <nc r="A33">
      <v>31</v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1" sId="1">
    <oc r="G30">
      <v>0</v>
    </oc>
    <nc r="G30">
      <v>5</v>
    </nc>
  </rcc>
  <rfmt sheetId="1" sqref="G30">
    <dxf>
      <fill>
        <patternFill patternType="solid">
          <bgColor rgb="FFFFCCFF"/>
        </patternFill>
      </fill>
    </dxf>
  </rfmt>
  <rfmt sheetId="1" sqref="M30">
    <dxf>
      <fill>
        <patternFill patternType="solid">
          <bgColor theme="0" tint="-0.14999847407452621"/>
        </patternFill>
      </fill>
    </dxf>
  </rfmt>
  <rfmt sheetId="7" sqref="B1" start="0" length="0">
    <dxf>
      <font>
        <b/>
        <sz val="11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C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F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G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H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I1" start="0" length="0">
    <dxf>
      <alignment horizontal="center" vertical="top" readingOrder="0"/>
      <border outline="0">
        <left style="thin">
          <color indexed="64"/>
        </left>
        <bottom style="thin">
          <color indexed="64"/>
        </bottom>
      </border>
    </dxf>
  </rfmt>
  <rfmt sheetId="7" sqref="J1" start="0" length="0">
    <dxf>
      <alignment horizontal="center" vertical="top" readingOrder="0"/>
      <border outline="0">
        <right style="thin">
          <color indexed="64"/>
        </right>
        <bottom style="thin">
          <color indexed="64"/>
        </bottom>
      </border>
    </dxf>
  </rfmt>
  <rfmt sheetId="7" sqref="B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C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D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E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F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G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H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I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7" sqref="J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2" sId="7">
    <nc r="A3">
      <v>1</v>
    </nc>
  </rcc>
  <rfmt sheetId="7" sqref="B3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13" sId="7" odxf="1" dxf="1">
    <oc r="C3">
      <v>1</v>
    </oc>
    <nc r="C3">
      <f>Малооборотка!J19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4" sId="7" odxf="1" dxf="1">
    <oc r="D3">
      <v>100</v>
    </oc>
    <nc r="D3">
      <f>Малооборотка!K19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5" sId="7" odxf="1" dxf="1">
    <oc r="E3">
      <v>1</v>
    </oc>
    <nc r="E3">
      <f>Ширма!H19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6" sId="7" odxf="1" dxf="1">
    <oc r="F3">
      <v>100</v>
    </oc>
    <nc r="F3">
      <f>Ширма!I19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7" sId="7" odxf="1" dxf="1">
    <oc r="G3">
      <v>1</v>
    </oc>
    <nc r="G3">
      <f>Чингачгук!J19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8" sId="7" odxf="1" dxf="1">
    <oc r="H3">
      <v>100</v>
    </oc>
    <nc r="H3">
      <f>Чингачгук!K19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19" sId="7" odxf="1" dxf="1">
    <oc r="I3">
      <v>55</v>
    </oc>
    <nc r="I3">
      <f>Силуэт!M19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0" sId="7" odxf="1" dxf="1">
    <oc r="J3">
      <v>100</v>
    </oc>
    <nc r="J3">
      <f>Силуэт!N19</f>
    </nc>
    <odxf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ill>
        <patternFill patternType="solid">
          <bgColor rgb="FFFFFF0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1" sId="7">
    <nc r="A4">
      <v>2</v>
    </nc>
  </rcc>
  <rfmt sheetId="7" sqref="B4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2" sId="7" odxf="1" dxf="1">
    <oc r="C4">
      <v>0</v>
    </oc>
    <nc r="C4">
      <f>Малооборотка!J20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3" sId="7" odxf="1" dxf="1">
    <oc r="D4">
      <v>0</v>
    </oc>
    <nc r="D4">
      <f>Малооборотка!K20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4" sId="7" odxf="1" dxf="1">
    <oc r="E4">
      <v>0</v>
    </oc>
    <nc r="E4">
      <f>Ширма!H20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5" sId="7" odxf="1" dxf="1">
    <oc r="F4">
      <v>0</v>
    </oc>
    <nc r="F4">
      <f>Ширма!I20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6" sId="7" odxf="1" dxf="1">
    <oc r="G4">
      <v>0</v>
    </oc>
    <nc r="G4">
      <f>Чингачгук!J20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7" sId="7" odxf="1" dxf="1">
    <oc r="H4">
      <v>0</v>
    </oc>
    <nc r="H4">
      <f>Чингачгук!K20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8" sId="7" odxf="1" dxf="1">
    <oc r="I4">
      <v>30</v>
    </oc>
    <nc r="I4">
      <f>Силуэт!M20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9" sId="7" odxf="1" dxf="1">
    <oc r="J4">
      <v>54.54545454545454</v>
    </oc>
    <nc r="J4">
      <f>Силуэт!N20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0" sId="7">
    <nc r="A5">
      <v>3</v>
    </nc>
  </rcc>
  <rfmt sheetId="7" sqref="B5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1" sId="7" odxf="1" dxf="1">
    <oc r="C5">
      <v>0</v>
    </oc>
    <nc r="C5">
      <f>Малооборотка!J21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2" sId="7" odxf="1" dxf="1">
    <oc r="D5">
      <v>0</v>
    </oc>
    <nc r="D5">
      <f>Малооборотка!K21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3" sId="7" odxf="1" dxf="1">
    <oc r="E5">
      <v>0</v>
    </oc>
    <nc r="E5">
      <f>Ширма!H21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4" sId="7" odxf="1" dxf="1">
    <oc r="F5">
      <v>0</v>
    </oc>
    <nc r="F5">
      <f>Ширма!I21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5" sId="7" odxf="1" dxf="1">
    <oc r="G5">
      <v>0</v>
    </oc>
    <nc r="G5">
      <f>Чингачгук!J21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6" sId="7" odxf="1" dxf="1">
    <oc r="H5">
      <v>0</v>
    </oc>
    <nc r="H5">
      <f>Чингачгук!K21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7" sId="7" odxf="1" dxf="1">
    <oc r="I5">
      <v>20</v>
    </oc>
    <nc r="I5">
      <f>Силуэт!M21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8" sId="7" odxf="1" dxf="1">
    <oc r="J5">
      <v>36.363636363636367</v>
    </oc>
    <nc r="J5">
      <f>Силуэт!N21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9" sId="7">
    <nc r="A6">
      <v>4</v>
    </nc>
  </rcc>
  <rfmt sheetId="7" sqref="B6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0" sId="7" odxf="1" dxf="1">
    <oc r="C6">
      <v>0</v>
    </oc>
    <nc r="C6">
      <f>Малооборотка!J22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1" sId="7" odxf="1" dxf="1">
    <oc r="D6">
      <v>0</v>
    </oc>
    <nc r="D6">
      <f>Малооборотка!K22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2" sId="7" odxf="1" dxf="1">
    <oc r="E6">
      <v>0</v>
    </oc>
    <nc r="E6">
      <f>Ширма!H22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3" sId="7" odxf="1" dxf="1">
    <oc r="F6">
      <v>0</v>
    </oc>
    <nc r="F6">
      <f>Ширма!I22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4" sId="7" odxf="1" dxf="1">
    <oc r="G6">
      <v>0</v>
    </oc>
    <nc r="G6">
      <f>Чингачгук!J22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5" sId="7" odxf="1" dxf="1">
    <oc r="H6">
      <v>0</v>
    </oc>
    <nc r="H6">
      <f>Чингачгук!K22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6" sId="7" odxf="1" dxf="1">
    <oc r="I6">
      <v>45</v>
    </oc>
    <nc r="I6">
      <f>Силуэт!M22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7" sId="7" odxf="1" dxf="1">
    <oc r="J6">
      <v>81.818181818181827</v>
    </oc>
    <nc r="J6">
      <f>Силуэт!N22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8" sId="7">
    <nc r="A7">
      <v>5</v>
    </nc>
  </rcc>
  <rfmt sheetId="7" sqref="B7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49" sId="7" odxf="1" dxf="1">
    <oc r="C7">
      <v>0</v>
    </oc>
    <nc r="C7">
      <f>Малооборотка!J23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0" sId="7" odxf="1" dxf="1">
    <oc r="D7">
      <v>0</v>
    </oc>
    <nc r="D7">
      <f>Малооборотка!K23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1" sId="7" odxf="1" dxf="1">
    <oc r="E7">
      <v>0</v>
    </oc>
    <nc r="E7">
      <f>Ширма!H23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2" sId="7" odxf="1" dxf="1">
    <oc r="F7">
      <v>0</v>
    </oc>
    <nc r="F7">
      <f>Ширма!I23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3" sId="7" odxf="1" dxf="1">
    <oc r="G7">
      <v>0</v>
    </oc>
    <nc r="G7">
      <f>Чингачгук!J23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4" sId="7" odxf="1" dxf="1">
    <oc r="H7">
      <v>0</v>
    </oc>
    <nc r="H7">
      <f>Чингачгук!K23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5" sId="7" odxf="1" dxf="1">
    <oc r="I7">
      <v>40</v>
    </oc>
    <nc r="I7">
      <f>Силуэт!M23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6" sId="7" odxf="1" dxf="1">
    <oc r="J7">
      <v>72.727272727272734</v>
    </oc>
    <nc r="J7">
      <f>Силуэт!N23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7" sId="7">
    <nc r="A8">
      <v>6</v>
    </nc>
  </rcc>
  <rfmt sheetId="7" sqref="B8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58" sId="7" odxf="1" dxf="1">
    <oc r="C8">
      <v>0</v>
    </oc>
    <nc r="C8">
      <f>Малооборотка!J24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59" sId="7" odxf="1" dxf="1">
    <oc r="D8">
      <v>0</v>
    </oc>
    <nc r="D8">
      <f>Малооборотка!K24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0" sId="7" odxf="1" dxf="1">
    <oc r="E8">
      <v>0</v>
    </oc>
    <nc r="E8">
      <f>Ширма!H24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" sId="7" odxf="1" dxf="1">
    <oc r="F8">
      <v>0</v>
    </oc>
    <nc r="F8">
      <f>Ширма!I24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" sId="7" odxf="1" dxf="1">
    <oc r="G8">
      <v>0</v>
    </oc>
    <nc r="G8">
      <f>Чингачгук!J24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" sId="7" odxf="1" dxf="1">
    <oc r="H8">
      <v>0</v>
    </oc>
    <nc r="H8">
      <f>Чингачгук!K24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4" sId="7" odxf="1" dxf="1">
    <oc r="I8">
      <v>0</v>
    </oc>
    <nc r="I8">
      <f>Силуэт!M24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5" sId="7" odxf="1" dxf="1">
    <oc r="J8">
      <v>0</v>
    </oc>
    <nc r="J8">
      <f>Силуэт!N24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6" sId="7">
    <nc r="A9">
      <v>7</v>
    </nc>
  </rcc>
  <rfmt sheetId="7" sqref="B9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7" sId="7" odxf="1" dxf="1">
    <oc r="C9">
      <v>0</v>
    </oc>
    <nc r="C9">
      <f>Малооборотка!J25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8" sId="7" odxf="1" dxf="1">
    <oc r="D9">
      <v>0</v>
    </oc>
    <nc r="D9">
      <f>Малооборотка!K25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9" sId="7" odxf="1" dxf="1">
    <oc r="E9">
      <v>0</v>
    </oc>
    <nc r="E9">
      <f>Ширма!H25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0" sId="7" odxf="1" dxf="1">
    <oc r="F9">
      <v>0</v>
    </oc>
    <nc r="F9">
      <f>Ширма!I25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1" sId="7" odxf="1" dxf="1">
    <oc r="G9">
      <v>0</v>
    </oc>
    <nc r="G9">
      <f>Чингачгук!J25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2" sId="7" odxf="1" dxf="1">
    <oc r="H9">
      <v>0</v>
    </oc>
    <nc r="H9">
      <f>Чингачгук!K25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" sId="7" odxf="1" dxf="1">
    <oc r="I9">
      <v>40</v>
    </oc>
    <nc r="I9">
      <f>Силуэт!M25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" sId="7" odxf="1" dxf="1">
    <oc r="J9">
      <v>72.727272727272734</v>
    </oc>
    <nc r="J9">
      <f>Силуэт!N25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5" sId="7">
    <nc r="A10">
      <v>8</v>
    </nc>
  </rcc>
  <rfmt sheetId="7" sqref="B10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6" sId="7" odxf="1" dxf="1">
    <oc r="C10">
      <v>0</v>
    </oc>
    <nc r="C10">
      <f>Малооборотка!J26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7" sId="7" odxf="1" dxf="1">
    <oc r="D10">
      <v>0</v>
    </oc>
    <nc r="D10">
      <f>Малооборотка!K26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8" sId="7" odxf="1" dxf="1">
    <oc r="E10">
      <v>0</v>
    </oc>
    <nc r="E10">
      <f>Ширма!H26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9" sId="7" odxf="1" dxf="1">
    <oc r="F10">
      <v>0</v>
    </oc>
    <nc r="F10">
      <f>Ширма!I26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0" sId="7" odxf="1" dxf="1">
    <oc r="G10">
      <v>0</v>
    </oc>
    <nc r="G10">
      <f>Чингачгук!J26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1" sId="7" odxf="1" dxf="1">
    <oc r="H10">
      <v>0</v>
    </oc>
    <nc r="H10">
      <f>Чингачгук!K26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2" sId="7" odxf="1" dxf="1">
    <oc r="I10">
      <v>0</v>
    </oc>
    <nc r="I10">
      <f>Силуэт!M26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3" sId="7" odxf="1" dxf="1">
    <oc r="J10">
      <v>0</v>
    </oc>
    <nc r="J10">
      <f>Силуэт!N26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4" sId="7">
    <nc r="A11">
      <v>9</v>
    </nc>
  </rcc>
  <rfmt sheetId="7" sqref="B11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85" sId="7" odxf="1" dxf="1">
    <oc r="C11">
      <v>0</v>
    </oc>
    <nc r="C11">
      <f>Малооборотка!J27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6" sId="7" odxf="1" dxf="1">
    <oc r="D11">
      <v>0</v>
    </oc>
    <nc r="D11">
      <f>Малооборотка!K27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7" sId="7" odxf="1" dxf="1">
    <oc r="E11">
      <v>0</v>
    </oc>
    <nc r="E11">
      <f>Ширма!H27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8" sId="7" odxf="1" dxf="1">
    <oc r="F11">
      <v>0</v>
    </oc>
    <nc r="F11">
      <f>Ширма!I27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89" sId="7" odxf="1" dxf="1">
    <oc r="G11">
      <v>0</v>
    </oc>
    <nc r="G11">
      <f>Чингачгук!J27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0" sId="7" odxf="1" dxf="1">
    <oc r="H11">
      <v>0</v>
    </oc>
    <nc r="H11">
      <f>Чингачгук!K27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1" sId="7" odxf="1" dxf="1">
    <oc r="I11">
      <v>0</v>
    </oc>
    <nc r="I11">
      <f>Силуэт!M27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2" sId="7" odxf="1" dxf="1">
    <oc r="J11">
      <v>0</v>
    </oc>
    <nc r="J11">
      <f>Силуэт!N27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3" sId="7">
    <nc r="A12">
      <v>10</v>
    </nc>
  </rcc>
  <rfmt sheetId="7" sqref="B12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94" sId="7" odxf="1" dxf="1">
    <oc r="C12">
      <v>0</v>
    </oc>
    <nc r="C12">
      <f>Малооборотка!J28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5" sId="7" odxf="1" dxf="1">
    <oc r="D12">
      <v>0</v>
    </oc>
    <nc r="D12">
      <f>Малооборотка!K28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6" sId="7" odxf="1" dxf="1">
    <oc r="E12">
      <v>0</v>
    </oc>
    <nc r="E12">
      <f>Ширма!H28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7" sId="7" odxf="1" dxf="1">
    <oc r="F12">
      <v>0</v>
    </oc>
    <nc r="F12">
      <f>Ширма!I28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8" sId="7" odxf="1" dxf="1">
    <oc r="G12">
      <v>0</v>
    </oc>
    <nc r="G12">
      <f>Чингачгук!J28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99" sId="7" odxf="1" dxf="1">
    <oc r="H12">
      <v>0</v>
    </oc>
    <nc r="H12">
      <f>Чингачгук!K28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0" sId="7" odxf="1" dxf="1">
    <oc r="I12">
      <v>45</v>
    </oc>
    <nc r="I12">
      <f>Силуэт!M28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1" sId="7" odxf="1" dxf="1">
    <oc r="J12">
      <v>81.818181818181827</v>
    </oc>
    <nc r="J12">
      <f>Силуэт!N28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2" sId="7">
    <nc r="A13">
      <v>11</v>
    </nc>
  </rcc>
  <rfmt sheetId="7" sqref="B13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03" sId="7" odxf="1" dxf="1">
    <oc r="C13">
      <v>0</v>
    </oc>
    <nc r="C13">
      <f>Малооборотка!J29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4" sId="7" odxf="1" dxf="1">
    <oc r="D13">
      <v>0</v>
    </oc>
    <nc r="D13">
      <f>Малооборотка!K29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5" sId="7" odxf="1" dxf="1">
    <oc r="E13">
      <v>0</v>
    </oc>
    <nc r="E13">
      <f>Ширма!H29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6" sId="7" odxf="1" dxf="1">
    <oc r="F13">
      <v>0</v>
    </oc>
    <nc r="F13">
      <f>Ширма!I29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7" sId="7" odxf="1" dxf="1">
    <oc r="G13">
      <v>0</v>
    </oc>
    <nc r="G13">
      <f>Чингачгук!J29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8" sId="7" odxf="1" dxf="1">
    <oc r="H13">
      <v>0</v>
    </oc>
    <nc r="H13">
      <f>Чингачгук!K29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09" sId="7" odxf="1" dxf="1">
    <oc r="I13">
      <v>10</v>
    </oc>
    <nc r="I13">
      <f>Силуэт!M29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0" sId="7" odxf="1" dxf="1">
    <oc r="J13">
      <v>18.181818181818183</v>
    </oc>
    <nc r="J13">
      <f>Силуэт!N29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1" sId="7">
    <nc r="A14">
      <v>12</v>
    </nc>
  </rcc>
  <rfmt sheetId="7" sqref="B14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12" sId="7" odxf="1" dxf="1">
    <oc r="C14">
      <v>0</v>
    </oc>
    <nc r="C14">
      <f>Малооборотка!J30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3" sId="7" odxf="1" dxf="1">
    <oc r="D14">
      <v>0</v>
    </oc>
    <nc r="D14">
      <f>Малооборотка!K30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4" sId="7" odxf="1" dxf="1">
    <oc r="E14">
      <v>0</v>
    </oc>
    <nc r="E14">
      <f>Ширма!H30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5" sId="7" odxf="1" dxf="1">
    <oc r="F14">
      <v>0</v>
    </oc>
    <nc r="F14">
      <f>Ширма!I30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6" sId="7" odxf="1" dxf="1">
    <oc r="G14">
      <v>0</v>
    </oc>
    <nc r="G14">
      <f>Чингачгук!J30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7" sId="7" odxf="1" dxf="1">
    <oc r="H14">
      <v>0</v>
    </oc>
    <nc r="H14">
      <f>Чингачгук!K30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8" sId="7" odxf="1" dxf="1">
    <oc r="I14">
      <v>40</v>
    </oc>
    <nc r="I14">
      <f>Силуэт!M30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19" sId="7" odxf="1" dxf="1">
    <oc r="J14">
      <v>72.727272727272734</v>
    </oc>
    <nc r="J14">
      <f>Силуэт!N30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0" sId="7">
    <nc r="A15">
      <v>13</v>
    </nc>
  </rcc>
  <rfmt sheetId="7" sqref="B15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21" sId="7" odxf="1" dxf="1">
    <oc r="C15">
      <v>0</v>
    </oc>
    <nc r="C15">
      <f>Малооборотка!J31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2" sId="7" odxf="1" dxf="1">
    <oc r="D15">
      <v>0</v>
    </oc>
    <nc r="D15">
      <f>Малооборотка!K31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3" sId="7" odxf="1" dxf="1">
    <oc r="E15">
      <v>0</v>
    </oc>
    <nc r="E15">
      <f>Ширма!H31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4" sId="7" odxf="1" dxf="1">
    <oc r="F15">
      <v>0</v>
    </oc>
    <nc r="F15">
      <f>Ширма!I31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5" sId="7" odxf="1" dxf="1">
    <oc r="G15">
      <v>0</v>
    </oc>
    <nc r="G15">
      <f>Чингачгук!J31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6" sId="7" odxf="1" dxf="1">
    <oc r="H15">
      <v>0</v>
    </oc>
    <nc r="H15">
      <f>Чингачгук!K31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7" sId="7" odxf="1" dxf="1">
    <oc r="I15">
      <v>35</v>
    </oc>
    <nc r="I15">
      <f>Силуэт!M31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8" sId="7" odxf="1" dxf="1">
    <oc r="J15">
      <v>63.636363636363633</v>
    </oc>
    <nc r="J15">
      <f>Силуэт!N31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29" sId="7">
    <nc r="A16">
      <v>14</v>
    </nc>
  </rcc>
  <rfmt sheetId="7" sqref="B16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30" sId="7" odxf="1" dxf="1">
    <oc r="C16">
      <v>0</v>
    </oc>
    <nc r="C16">
      <f>Малооборотка!J32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1" sId="7" odxf="1" dxf="1">
    <oc r="D16">
      <v>0</v>
    </oc>
    <nc r="D16">
      <f>Малооборотка!K32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2" sId="7" odxf="1" dxf="1">
    <oc r="E16">
      <v>0</v>
    </oc>
    <nc r="E16">
      <f>Ширма!H32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3" sId="7" odxf="1" dxf="1">
    <oc r="F16">
      <v>0</v>
    </oc>
    <nc r="F16">
      <f>Ширма!I32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4" sId="7" odxf="1" dxf="1">
    <oc r="G16">
      <v>0</v>
    </oc>
    <nc r="G16">
      <f>Чингачгук!J32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5" sId="7" odxf="1" dxf="1">
    <oc r="H16">
      <v>0</v>
    </oc>
    <nc r="H16">
      <f>Чингачгук!K32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6" sId="7" odxf="1" dxf="1">
    <oc r="I16">
      <v>40</v>
    </oc>
    <nc r="I16">
      <f>Силуэт!M32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7" sId="7" odxf="1" dxf="1">
    <oc r="J16">
      <v>72.727272727272734</v>
    </oc>
    <nc r="J16">
      <f>Силуэт!N32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38" sId="7">
    <nc r="A17">
      <v>15</v>
    </nc>
  </rcc>
  <rfmt sheetId="7" sqref="B17" start="0" length="0">
    <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39" sId="7" odxf="1" dxf="1">
    <oc r="C17">
      <v>0</v>
    </oc>
    <nc r="C17">
      <f>Малооборотка!J33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0" sId="7" odxf="1" dxf="1">
    <oc r="D17">
      <v>0</v>
    </oc>
    <nc r="D17">
      <f>Малооборотка!K33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1" sId="7" odxf="1" dxf="1">
    <oc r="E17">
      <v>0</v>
    </oc>
    <nc r="E17">
      <f>Ширма!H33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2" sId="7" odxf="1" dxf="1">
    <oc r="F17">
      <v>0</v>
    </oc>
    <nc r="F17">
      <f>Ширма!I33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3" sId="7" odxf="1" dxf="1">
    <oc r="G17">
      <v>0</v>
    </oc>
    <nc r="G17">
      <f>Чингачгук!J33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4" sId="7" odxf="1" dxf="1">
    <oc r="H17">
      <v>0</v>
    </oc>
    <nc r="H17">
      <f>Чингачгук!K33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5" sId="7" odxf="1" dxf="1">
    <oc r="I17">
      <v>25</v>
    </oc>
    <nc r="I17">
      <f>Силуэт!M33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6" sId="7" odxf="1" dxf="1">
    <oc r="J17">
      <v>45.454545454545453</v>
    </oc>
    <nc r="J17">
      <f>Силуэт!N33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7" sId="7">
    <nc r="A18">
      <v>16</v>
    </nc>
  </rcc>
  <rfmt sheetId="7" sqref="B18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48" sId="7" odxf="1" dxf="1">
    <oc r="C18">
      <v>0</v>
    </oc>
    <nc r="C18">
      <f>Малооборотка!J34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49" sId="7" odxf="1" dxf="1">
    <oc r="D18">
      <v>0</v>
    </oc>
    <nc r="D18">
      <f>Малооборотка!K34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0" sId="7" odxf="1" dxf="1">
    <oc r="E18">
      <v>0</v>
    </oc>
    <nc r="E18">
      <f>Ширма!H34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1" sId="7" odxf="1" dxf="1">
    <oc r="F18">
      <v>0</v>
    </oc>
    <nc r="F18">
      <f>Ширма!I34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2" sId="7" odxf="1" dxf="1">
    <oc r="G18">
      <v>0</v>
    </oc>
    <nc r="G18">
      <f>Чингачгук!J34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3" sId="7" odxf="1" dxf="1">
    <oc r="H18">
      <v>0</v>
    </oc>
    <nc r="H18">
      <f>Чингачгук!K34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4" sId="7" odxf="1" dxf="1">
    <oc r="I18">
      <v>30</v>
    </oc>
    <nc r="I18">
      <f>Силуэт!M34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5" sId="7" odxf="1" dxf="1">
    <oc r="J18">
      <v>54.54545454545454</v>
    </oc>
    <nc r="J18">
      <f>Силуэт!N34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6" sId="7">
    <nc r="A19">
      <v>17</v>
    </nc>
  </rcc>
  <rfmt sheetId="7" sqref="B19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57" sId="7" odxf="1" dxf="1">
    <oc r="C19">
      <v>0</v>
    </oc>
    <nc r="C19">
      <f>Малооборотка!J35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8" sId="7" odxf="1" dxf="1">
    <oc r="D19">
      <v>0</v>
    </oc>
    <nc r="D19">
      <f>Малооборотка!K35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9" sId="7" odxf="1" dxf="1">
    <oc r="E19">
      <v>0</v>
    </oc>
    <nc r="E19">
      <f>Ширма!H35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0" sId="7" odxf="1" dxf="1">
    <oc r="F19">
      <v>0</v>
    </oc>
    <nc r="F19">
      <f>Ширма!I35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1" sId="7" odxf="1" dxf="1">
    <oc r="G19">
      <v>0</v>
    </oc>
    <nc r="G19">
      <f>Чингачгук!J35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2" sId="7" odxf="1" dxf="1">
    <oc r="H19">
      <v>0</v>
    </oc>
    <nc r="H19">
      <f>Чингачгук!K35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3" sId="7" odxf="1" dxf="1">
    <oc r="I19">
      <v>25</v>
    </oc>
    <nc r="I19">
      <f>Силуэт!M35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4" sId="7" odxf="1" dxf="1">
    <oc r="J19">
      <v>45.454545454545453</v>
    </oc>
    <nc r="J19">
      <f>Силуэт!N35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5" sId="7">
    <nc r="A20">
      <v>18</v>
    </nc>
  </rcc>
  <rfmt sheetId="7" sqref="B20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66" sId="7" odxf="1" dxf="1">
    <oc r="C20">
      <v>0</v>
    </oc>
    <nc r="C20">
      <f>Малооборотка!J36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7" sId="7" odxf="1" dxf="1">
    <oc r="D20">
      <v>0</v>
    </oc>
    <nc r="D20">
      <f>Малооборотка!K36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8" sId="7" odxf="1" dxf="1">
    <oc r="E20">
      <v>0</v>
    </oc>
    <nc r="E20">
      <f>Ширма!H36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69" sId="7" odxf="1" dxf="1">
    <oc r="F20">
      <v>0</v>
    </oc>
    <nc r="F20">
      <f>Ширма!I36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0" sId="7" odxf="1" dxf="1">
    <oc r="G20">
      <v>0</v>
    </oc>
    <nc r="G20">
      <f>Чингачгук!J36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1" sId="7" odxf="1" dxf="1">
    <oc r="H20">
      <v>0</v>
    </oc>
    <nc r="H20">
      <f>Чингачгук!K36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2" sId="7" odxf="1" dxf="1">
    <oc r="I20">
      <v>50</v>
    </oc>
    <nc r="I20">
      <f>Силуэт!M36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3" sId="7" odxf="1" dxf="1">
    <oc r="J20">
      <v>90.909090909090907</v>
    </oc>
    <nc r="J20">
      <f>Силуэт!N36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4" sId="7">
    <nc r="A21">
      <v>19</v>
    </nc>
  </rcc>
  <rfmt sheetId="7" sqref="B21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75" sId="7" odxf="1" dxf="1">
    <oc r="C21">
      <v>0</v>
    </oc>
    <nc r="C21">
      <f>Малооборотка!J37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6" sId="7" odxf="1" dxf="1">
    <oc r="D21">
      <v>0</v>
    </oc>
    <nc r="D21">
      <f>Малооборотка!K37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7" sId="7" odxf="1" dxf="1">
    <oc r="E21">
      <v>0</v>
    </oc>
    <nc r="E21">
      <f>Ширма!H37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8" sId="7" odxf="1" dxf="1">
    <oc r="F21">
      <v>0</v>
    </oc>
    <nc r="F21">
      <f>Ширма!I37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79" sId="7" odxf="1" dxf="1">
    <oc r="G21">
      <v>0</v>
    </oc>
    <nc r="G21">
      <f>Чингачгук!J37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0" sId="7" odxf="1" dxf="1">
    <oc r="H21">
      <v>0</v>
    </oc>
    <nc r="H21">
      <f>Чингачгук!K37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1" sId="7" odxf="1" dxf="1">
    <oc r="I21">
      <v>0</v>
    </oc>
    <nc r="I21">
      <f>Силуэт!M37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2" sId="7" odxf="1" dxf="1">
    <oc r="J21">
      <v>0</v>
    </oc>
    <nc r="J21">
      <f>Силуэт!N37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3" sId="7">
    <nc r="A22">
      <v>20</v>
    </nc>
  </rcc>
  <rfmt sheetId="7" sqref="B22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84" sId="7" odxf="1" dxf="1">
    <oc r="C22">
      <v>0</v>
    </oc>
    <nc r="C22">
      <f>Малооборотка!J38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5" sId="7" odxf="1" dxf="1">
    <oc r="D22">
      <v>0</v>
    </oc>
    <nc r="D22">
      <f>Малооборотка!K38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6" sId="7" odxf="1" dxf="1">
    <oc r="E22">
      <v>0</v>
    </oc>
    <nc r="E22">
      <f>Ширма!H38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7" sId="7" odxf="1" dxf="1">
    <oc r="F22">
      <v>0</v>
    </oc>
    <nc r="F22">
      <f>Ширма!I38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8" sId="7" odxf="1" dxf="1">
    <oc r="G22">
      <v>0</v>
    </oc>
    <nc r="G22">
      <f>Чингачгук!J38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9" sId="7" odxf="1" dxf="1">
    <oc r="H22">
      <v>0</v>
    </oc>
    <nc r="H22">
      <f>Чингачгук!K38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0" sId="7" odxf="1" dxf="1">
    <oc r="I22">
      <v>0</v>
    </oc>
    <nc r="I22">
      <f>Силуэт!M38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1" sId="7" odxf="1" dxf="1">
    <oc r="J22">
      <v>0</v>
    </oc>
    <nc r="J22">
      <f>Силуэт!N38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2" sId="7">
    <nc r="A23">
      <v>21</v>
    </nc>
  </rcc>
  <rfmt sheetId="7" sqref="B23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93" sId="7" odxf="1" dxf="1">
    <oc r="C23">
      <v>0</v>
    </oc>
    <nc r="C23">
      <f>Малооборотка!J39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4" sId="7" odxf="1" dxf="1">
    <oc r="D23">
      <v>0</v>
    </oc>
    <nc r="D23">
      <f>Малооборотка!K39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5" sId="7" odxf="1" dxf="1">
    <oc r="E23">
      <v>0</v>
    </oc>
    <nc r="E23">
      <f>Ширма!H39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6" sId="7" odxf="1" dxf="1">
    <oc r="F23">
      <v>0</v>
    </oc>
    <nc r="F23">
      <f>Ширма!I39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7" sId="7" odxf="1" dxf="1">
    <oc r="G23">
      <v>0</v>
    </oc>
    <nc r="G23">
      <f>Чингачгук!J39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8" sId="7" odxf="1" dxf="1">
    <oc r="H23">
      <v>0</v>
    </oc>
    <nc r="H23">
      <f>Чингачгук!K39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99" sId="7" odxf="1" dxf="1">
    <oc r="I23">
      <v>0</v>
    </oc>
    <nc r="I23">
      <f>Силуэт!M39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0" sId="7" odxf="1" dxf="1">
    <oc r="J23">
      <v>0</v>
    </oc>
    <nc r="J23">
      <f>Силуэт!N39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1" sId="7">
    <nc r="A24">
      <v>22</v>
    </nc>
  </rcc>
  <rfmt sheetId="7" sqref="B24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02" sId="7" odxf="1" dxf="1">
    <oc r="C24">
      <v>0</v>
    </oc>
    <nc r="C24">
      <f>Малооборотка!J40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3" sId="7" odxf="1" dxf="1">
    <oc r="D24">
      <v>0</v>
    </oc>
    <nc r="D24">
      <f>Малооборотка!K40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4" sId="7" odxf="1" dxf="1">
    <oc r="E24">
      <v>0</v>
    </oc>
    <nc r="E24">
      <f>Ширма!H40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5" sId="7" odxf="1" dxf="1">
    <oc r="F24">
      <v>0</v>
    </oc>
    <nc r="F24">
      <f>Ширма!I40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6" sId="7" odxf="1" dxf="1">
    <oc r="G24">
      <v>0</v>
    </oc>
    <nc r="G24">
      <f>Чингачгук!J40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7" sId="7" odxf="1" dxf="1">
    <oc r="H24">
      <v>0</v>
    </oc>
    <nc r="H24">
      <f>Чингачгук!K40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8" sId="7" odxf="1" dxf="1">
    <oc r="I24">
      <v>40</v>
    </oc>
    <nc r="I24">
      <f>Силуэт!M40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9" sId="7" odxf="1" dxf="1">
    <oc r="J24">
      <v>72.727272727272734</v>
    </oc>
    <nc r="J24">
      <f>Силуэт!N40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0" sId="7">
    <nc r="A25">
      <v>23</v>
    </nc>
  </rcc>
  <rfmt sheetId="7" sqref="B25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11" sId="7" odxf="1" dxf="1">
    <oc r="C25">
      <v>0</v>
    </oc>
    <nc r="C25">
      <f>Малооборотка!J41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2" sId="7" odxf="1" dxf="1">
    <oc r="D25">
      <v>0</v>
    </oc>
    <nc r="D25">
      <f>Малооборотка!K41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3" sId="7" odxf="1" dxf="1">
    <oc r="E25">
      <v>0</v>
    </oc>
    <nc r="E25">
      <f>Ширма!H41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4" sId="7" odxf="1" dxf="1">
    <oc r="F25">
      <v>0</v>
    </oc>
    <nc r="F25">
      <f>Ширма!I41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5" sId="7" odxf="1" dxf="1">
    <oc r="G25">
      <v>0</v>
    </oc>
    <nc r="G25">
      <f>Чингачгук!J41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6" sId="7" odxf="1" dxf="1">
    <oc r="H25">
      <v>0</v>
    </oc>
    <nc r="H25">
      <f>Чингачгук!K41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7" sId="7" odxf="1" dxf="1">
    <oc r="I25">
      <v>50</v>
    </oc>
    <nc r="I25">
      <f>Силуэт!M41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8" sId="7" odxf="1" dxf="1">
    <oc r="J25">
      <v>90.909090909090907</v>
    </oc>
    <nc r="J25">
      <f>Силуэт!N41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19" sId="7">
    <nc r="A26">
      <v>24</v>
    </nc>
  </rcc>
  <rfmt sheetId="7" sqref="B26" start="0" length="0">
    <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920" sId="7" odxf="1" dxf="1">
    <oc r="C26">
      <v>0</v>
    </oc>
    <nc r="C26">
      <f>Малооборотка!J42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1" sId="7" odxf="1" dxf="1">
    <oc r="D26">
      <v>0</v>
    </oc>
    <nc r="D26">
      <f>Малооборотка!K42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2" sId="7" odxf="1" dxf="1">
    <oc r="E26">
      <v>0</v>
    </oc>
    <nc r="E26">
      <f>Ширма!H42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3" sId="7" odxf="1" dxf="1">
    <oc r="F26">
      <v>0</v>
    </oc>
    <nc r="F26">
      <f>Ширма!I42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4" sId="7" odxf="1" dxf="1">
    <oc r="G26">
      <v>0</v>
    </oc>
    <nc r="G26">
      <f>Чингачгук!J42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5" sId="7" odxf="1" dxf="1">
    <oc r="H26">
      <v>0</v>
    </oc>
    <nc r="H26">
      <f>Чингачгук!K42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6" sId="7" odxf="1" dxf="1">
    <oc r="I26">
      <v>25</v>
    </oc>
    <nc r="I26">
      <f>Силуэт!M42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7" sId="7" odxf="1" dxf="1">
    <oc r="J26">
      <v>45.454545454545453</v>
    </oc>
    <nc r="J26">
      <f>Силуэт!N42</f>
    </nc>
    <odxf>
      <alignment horizontal="general" vertical="bottom" readingOrder="0"/>
      <border outline="0">
        <left/>
        <right/>
        <top/>
        <bottom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28" sId="7">
    <nc r="M4">
      <f>MAX(J3:J26)</f>
    </nc>
  </rcc>
  <rcc rId="929" sId="7">
    <nc r="N8">
      <f>VLOOKUP(M4,A:J,2,0)</f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0" sId="7">
    <oc r="N8">
      <f>VLOOKUP(M4,A:J,2,0)</f>
    </oc>
    <nc r="N8"/>
  </rcc>
  <rcc rId="931" sId="7">
    <nc r="N4">
      <f>IF(M4=J3,B3,0)</f>
    </nc>
  </rcc>
  <rcc rId="932" sId="7">
    <oc r="M4">
      <f>MAX(J3:J26)</f>
    </oc>
    <nc r="M4">
      <f>MAX(J3:J26)</f>
    </nc>
  </rcc>
  <rcc rId="933" sId="7">
    <nc r="M5">
      <f>MAX(J4:J27)</f>
    </nc>
  </rcc>
  <rfmt sheetId="1" sqref="M6">
    <dxf>
      <fill>
        <patternFill>
          <bgColor theme="0" tint="-0.14999847407452621"/>
        </patternFill>
      </fill>
    </dxf>
  </rfmt>
  <rfmt sheetId="5" sqref="U9">
    <dxf>
      <fill>
        <patternFill patternType="solid">
          <bgColor rgb="FFFFFF00"/>
        </patternFill>
      </fill>
    </dxf>
  </rfmt>
  <rfmt sheetId="5" sqref="U5">
    <dxf>
      <fill>
        <patternFill patternType="solid">
          <bgColor theme="0" tint="-0.14999847407452621"/>
        </patternFill>
      </fill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J8 J11 J14 J20 J22 J25">
    <dxf>
      <fill>
        <patternFill patternType="solid">
          <bgColor rgb="FFFFCCFF"/>
        </patternFill>
      </fill>
    </dxf>
  </rfmt>
  <rcc rId="934" sId="7">
    <oc r="M4">
      <f>MAX(J3:J26)</f>
    </oc>
    <nc r="M4">
      <f>LARGE($J$3:$J$26,1)</f>
    </nc>
  </rcc>
  <rcc rId="935" sId="7">
    <oc r="M5">
      <f>MAX(J4:J27)</f>
    </oc>
    <nc r="M5">
      <f>LARGE($J$3:$J$26,2)</f>
    </nc>
  </rcc>
  <rcc rId="936" sId="7">
    <nc r="M6">
      <f>LARGE($J$3:$J$26,3)</f>
    </nc>
  </rcc>
  <rcc rId="937" sId="7">
    <oc r="N4">
      <f>IF(M4=J3,B3,0)</f>
    </oc>
    <nc r="N4"/>
  </rcc>
  <rfmt sheetId="1" sqref="M41">
    <dxf>
      <fill>
        <patternFill>
          <bgColor theme="5" tint="-0.249977111117893"/>
        </patternFill>
      </fill>
    </dxf>
  </rfmt>
  <rfmt sheetId="1" sqref="M27 M30 M36 M38">
    <dxf>
      <fill>
        <patternFill patternType="none">
          <bgColor auto="1"/>
        </patternFill>
      </fill>
    </dxf>
  </rfmt>
  <rfmt sheetId="1" sqref="M27 M30 M36 M38">
    <dxf>
      <fill>
        <patternFill>
          <bgColor auto="1"/>
        </patternFill>
      </fill>
    </dxf>
  </rfmt>
  <rfmt sheetId="1" sqref="M27 M30 M36 M38">
    <dxf>
      <fill>
        <patternFill>
          <bgColor auto="1"/>
        </patternFill>
      </fill>
    </dxf>
  </rfmt>
  <rfmt sheetId="1" sqref="M27 M30 M36 M38">
    <dxf>
      <fill>
        <patternFill patternType="solid">
          <bgColor theme="0"/>
        </patternFill>
      </fill>
    </dxf>
  </rfmt>
  <rfmt sheetId="1" sqref="M24">
    <dxf>
      <fill>
        <patternFill>
          <bgColor theme="0" tint="-0.34998626667073579"/>
        </patternFill>
      </fill>
    </dxf>
  </rfmt>
  <rfmt sheetId="1" sqref="M6">
    <dxf>
      <fill>
        <patternFill>
          <bgColor theme="0" tint="-0.34998626667073579"/>
        </patternFill>
      </fill>
    </dxf>
  </rfmt>
  <rfmt sheetId="5" sqref="U5">
    <dxf>
      <fill>
        <patternFill>
          <bgColor theme="0" tint="-0.34998626667073579"/>
        </patternFill>
      </fill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J8 J11 J14 J20 J22 J25">
    <dxf>
      <fill>
        <patternFill patternType="none">
          <bgColor auto="1"/>
        </patternFill>
      </fill>
    </dxf>
  </rfmt>
  <rfmt sheetId="5" sqref="J8">
    <dxf>
      <fill>
        <patternFill patternType="solid">
          <bgColor theme="0" tint="-0.34998626667073579"/>
        </patternFill>
      </fill>
    </dxf>
  </rfmt>
  <rfmt sheetId="5" sqref="J25">
    <dxf>
      <fill>
        <patternFill patternType="solid">
          <bgColor theme="5" tint="-0.249977111117893"/>
        </patternFill>
      </fill>
    </dxf>
  </rfmt>
  <rcc rId="938" sId="1">
    <nc r="P4">
      <f>B4</f>
    </nc>
  </rcc>
  <rcc rId="939" sId="1">
    <nc r="P5">
      <f>B5</f>
    </nc>
  </rcc>
  <rcc rId="940" sId="1">
    <nc r="P6">
      <f>B6</f>
    </nc>
  </rcc>
  <rcc rId="941" sId="1">
    <nc r="P7">
      <f>B7</f>
    </nc>
  </rcc>
  <rcc rId="942" sId="1">
    <nc r="P8">
      <f>B8</f>
    </nc>
  </rcc>
  <rcc rId="943" sId="1">
    <nc r="P9">
      <f>B9</f>
    </nc>
  </rcc>
  <rcc rId="944" sId="1">
    <nc r="P10">
      <f>B10</f>
    </nc>
  </rcc>
  <rcc rId="945" sId="1">
    <nc r="P19">
      <f>B19</f>
    </nc>
  </rcc>
  <rcc rId="946" sId="1">
    <nc r="P20">
      <f>B20</f>
    </nc>
  </rcc>
  <rcc rId="947" sId="1">
    <nc r="P21">
      <f>B21</f>
    </nc>
  </rcc>
  <rcc rId="948" sId="1">
    <nc r="P22">
      <f>B22</f>
    </nc>
  </rcc>
  <rcc rId="949" sId="1">
    <nc r="P23">
      <f>B23</f>
    </nc>
  </rcc>
  <rcc rId="950" sId="1">
    <nc r="P24">
      <f>B24</f>
    </nc>
  </rcc>
  <rcc rId="951" sId="1">
    <nc r="P25">
      <f>B25</f>
    </nc>
  </rcc>
  <rcc rId="952" sId="1">
    <nc r="P26">
      <f>B26</f>
    </nc>
  </rcc>
  <rcc rId="953" sId="1">
    <nc r="P27">
      <f>B27</f>
    </nc>
  </rcc>
  <rcc rId="954" sId="1">
    <nc r="P28">
      <f>B28</f>
    </nc>
  </rcc>
  <rcc rId="955" sId="1">
    <nc r="P29">
      <f>B29</f>
    </nc>
  </rcc>
  <rcc rId="956" sId="1">
    <nc r="P30">
      <f>B30</f>
    </nc>
  </rcc>
  <rcc rId="957" sId="1">
    <nc r="P31">
      <f>B31</f>
    </nc>
  </rcc>
  <rcc rId="958" sId="1">
    <nc r="P32">
      <f>B32</f>
    </nc>
  </rcc>
  <rcc rId="959" sId="1">
    <nc r="P33">
      <f>B33</f>
    </nc>
  </rcc>
  <rcc rId="960" sId="1">
    <nc r="P34">
      <f>B34</f>
    </nc>
  </rcc>
  <rcc rId="961" sId="1">
    <nc r="P35">
      <f>B35</f>
    </nc>
  </rcc>
  <rcc rId="962" sId="1">
    <nc r="P36">
      <f>B36</f>
    </nc>
  </rcc>
  <rcc rId="963" sId="1">
    <nc r="P37">
      <f>B37</f>
    </nc>
  </rcc>
  <rcc rId="964" sId="1">
    <nc r="P38">
      <f>B38</f>
    </nc>
  </rcc>
  <rcc rId="965" sId="1">
    <nc r="P39">
      <f>B39</f>
    </nc>
  </rcc>
  <rcc rId="966" sId="1">
    <nc r="P40">
      <f>B40</f>
    </nc>
  </rcc>
  <rcc rId="967" sId="1">
    <nc r="P41">
      <f>B41</f>
    </nc>
  </rcc>
  <rcc rId="968" sId="1">
    <nc r="P42">
      <f>B42</f>
    </nc>
  </rcc>
  <rcc rId="969" sId="7">
    <nc r="N4">
      <f>VLOOKUP(Лист2!M4,Силуэт!N4:P10,3,0)</f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0" sId="7">
    <nc r="N5">
      <f>VLOOKUP(Лист2!M5,Силуэт!N5:P11,3,0)</f>
    </nc>
  </rcc>
  <rcc rId="971" sId="7">
    <nc r="N6">
      <f>VLOOKUP(Лист2!M6,Силуэт!N6:P12,3,0)</f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2" sId="7">
    <oc r="M4">
      <f>LARGE($J$3:$J$26,1)</f>
    </oc>
    <nc r="M4">
      <f>LARGE(Силуэт!$N$4:$N$10,1)</f>
    </nc>
  </rcc>
  <rcc rId="973" sId="7">
    <oc r="M5">
      <f>LARGE($J$3:$J$26,2)</f>
    </oc>
    <nc r="M5">
      <f>LARGE(Силуэт!$N$4:$N$10,2)</f>
    </nc>
  </rcc>
  <rcc rId="974" sId="7">
    <oc r="M6">
      <f>LARGE($J$3:$J$26,3)</f>
    </oc>
    <nc r="M6">
      <f>LARGE(Силуэт!$N$4:$N$10,3)</f>
    </nc>
  </rcc>
  <rcc rId="975" sId="7">
    <oc r="N4">
      <f>VLOOKUP(Лист2!M4,Силуэт!N4:P10,3,0)</f>
    </oc>
    <nc r="N4" t="inlineStr">
      <is>
        <t>Харькова Марина</t>
      </is>
    </nc>
  </rcc>
  <rrc rId="976" sId="7" ref="A1:A1048576" action="deleteCol">
    <rfmt sheetId="7" xfDxf="1" sqref="A1:A1048576" start="0" length="0"/>
    <rfmt sheetId="7" sqref="A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7" sqref="A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3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v>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v>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v>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v>11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v>12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v>13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v>14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v>15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v>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v>17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v>18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v>19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v>20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v>21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v>22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v>23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v>24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7">
        <v>25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8">
        <v>26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9">
        <v>27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0">
        <v>28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1">
        <v>29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2">
        <v>30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3">
        <v>31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77" sId="7" ref="A1:A1048576" action="deleteCol">
    <rfmt sheetId="7" xfDxf="1" sqref="A1:A1048576" start="0" length="0"/>
    <rcc rId="0" sId="7" dxf="1">
      <nc r="A1" t="inlineStr">
        <is>
          <t>Мужчины</t>
        </is>
      </nc>
      <ndxf>
        <font>
          <b/>
          <sz val="11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" t="inlineStr">
        <is>
          <t>ФИО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 t="inlineStr">
        <is>
          <t>Дмитриев Артём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 t="inlineStr">
        <is>
          <t>Большов Игорь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 t="inlineStr">
        <is>
          <t xml:space="preserve">Матевосян Ашот 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 t="inlineStr">
        <is>
          <t>Баландин Владимир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 t="inlineStr">
        <is>
          <t>Бочков Илья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 t="inlineStr">
        <is>
          <t xml:space="preserve">Новиков Олег 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 t="inlineStr">
        <is>
          <t>Шлоков Роман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 t="inlineStr">
        <is>
          <t>Бухтияров Никита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 t="inlineStr">
        <is>
          <t>Сидорин Денис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 t="inlineStr">
        <is>
          <t>Карелин Максим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 t="inlineStr">
        <is>
          <t>Докучаев Кирилл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 t="inlineStr">
        <is>
          <t>Шабанов Олег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 t="inlineStr">
        <is>
          <t>Арт Василий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 t="inlineStr">
        <is>
          <t>Чернов Виктор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 t="inlineStr">
        <is>
          <t>Зеленцов Алексей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 t="inlineStr">
        <is>
          <t>Козин Александр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 t="inlineStr">
        <is>
          <t>Маношкин Сергей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 t="inlineStr">
        <is>
          <t>Басманов Алексей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 t="inlineStr">
        <is>
          <t xml:space="preserve">Харьков Данила 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 t="inlineStr">
        <is>
          <t xml:space="preserve">Ерошин Анатолий 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 t="inlineStr">
        <is>
          <t>Мосейчук Валерий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 t="inlineStr">
        <is>
          <t>Аюпов Альберт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 t="inlineStr">
        <is>
          <t xml:space="preserve">Дербунов Григорий 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 t="inlineStr">
        <is>
          <t>Сушенков Дмитрий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78" sId="7" ref="A1:A1048576" action="deleteCol">
    <rfmt sheetId="7" xfDxf="1" sqref="A1:A1048576" start="0" length="0"/>
    <rcc rId="0" sId="7" dxf="1">
      <nc r="A1" t="inlineStr">
        <is>
          <t>Малооборотка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" t="inlineStr">
        <is>
          <t>Баллы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Малооборотка!J19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Малооборотка!J20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Малооборотка!J21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Малооборотка!J22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Малооборотка!J23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Малооборотка!J24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Малооборотка!J25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Малооборотка!J26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Малооборотка!J27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Малооборотка!J28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Малооборотка!J29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Малооборотка!J30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Малооборотка!J31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Малооборотка!J32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Малооборотка!J33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Малооборотка!J34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Малооборотка!J35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Малооборотка!J36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Малооборотка!J37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Малооборотка!J38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Малооборотка!J39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Малооборотка!J40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Малооборотка!J41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Малооборотка!J42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79" sId="7" ref="A1:A1048576" action="deleteCol">
    <rfmt sheetId="7" xfDxf="1" sqref="A1:A1048576" start="0" length="0"/>
    <rfmt sheetId="7" sqref="A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2" t="inlineStr">
        <is>
          <t>Процент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Малооборотка!K19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Малооборотка!K20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Малооборотка!K21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Малооборотка!K22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Малооборотка!K23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Малооборотка!K24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Малооборотка!K25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Малооборотка!K26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Малооборотка!K27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Малооборотка!K28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Малооборотка!K29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Малооборотка!K30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Малооборотка!K31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Малооборотка!K32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Малооборотка!K33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Малооборотка!K34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Малооборотка!K35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Малооборотка!K36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Малооборотка!K37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Малооборотка!K38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Малооборотка!K39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Малооборотка!K40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Малооборотка!K41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Малооборотка!K42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80" sId="7" ref="A1:A1048576" action="deleteCol">
    <rfmt sheetId="7" xfDxf="1" sqref="A1:A1048576" start="0" length="0"/>
    <rcc rId="0" sId="7" dxf="1">
      <nc r="A1" t="inlineStr">
        <is>
          <t>Ширма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" t="inlineStr">
        <is>
          <t>Баллы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Ширма!H19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Ширма!H20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Ширма!H21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Ширма!H22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Ширма!H23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Ширма!H24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Ширма!H25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Ширма!H26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Ширма!H27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Ширма!H28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Ширма!H29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Ширма!H30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Ширма!H31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Ширма!H32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Ширма!H33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Ширма!H34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Ширма!H35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Ширма!H36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Ширма!H37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Ширма!H38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Ширма!H39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Ширма!H40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Ширма!H41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Ширма!H42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81" sId="7" ref="A1:A1048576" action="deleteCol">
    <rfmt sheetId="7" xfDxf="1" sqref="A1:A1048576" start="0" length="0"/>
    <rfmt sheetId="7" sqref="A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2" t="inlineStr">
        <is>
          <t>Процент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Ширма!I19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Ширма!I20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Ширма!I21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Ширма!I22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Ширма!I23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Ширма!I24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Ширма!I25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Ширма!I26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Ширма!I27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Ширма!I28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Ширма!I29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Ширма!I30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Ширма!I31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Ширма!I32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Ширма!I33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Ширма!I34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Ширма!I35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Ширма!I36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Ширма!I37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Ширма!I38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Ширма!I39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Ширма!I40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Ширма!I41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Ширма!I42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82" sId="7" ref="A1:A1048576" action="deleteCol">
    <rfmt sheetId="7" xfDxf="1" sqref="A1:A1048576" start="0" length="0"/>
    <rcc rId="0" sId="7" dxf="1">
      <nc r="A1" t="inlineStr">
        <is>
          <t>Чингачгук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" t="inlineStr">
        <is>
          <t>Баллы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Чингачгук!J19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Чингачгук!J20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Чингачгук!J21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Чингачгук!J22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Чингачгук!J23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Чингачгук!J24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Чингачгук!J25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Чингачгук!J26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Чингачгук!J27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Чингачгук!J28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Чингачгук!J29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Чингачгук!J30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Чингачгук!J31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Чингачгук!J32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Чингачгук!J33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Чингачгук!J34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Чингачгук!J35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Чингачгук!J36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Чингачгук!J37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Чингачгук!J38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Чингачгук!J39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Чингачгук!J40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Чингачгук!J41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Чингачгук!J42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83" sId="7" ref="A1:A1048576" action="deleteCol">
    <rfmt sheetId="7" xfDxf="1" sqref="A1:A1048576" start="0" length="0"/>
    <rfmt sheetId="7" sqref="A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>
      <nc r="A2" t="inlineStr">
        <is>
          <t>Процент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Чингачгук!K19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Чингачгук!K20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Чингачгук!K21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Чингачгук!K22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Чингачгук!K23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Чингачгук!K24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Чингачгук!K25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Чингачгук!K26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Чингачгук!K27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Чингачгук!K28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Чингачгук!K29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Чингачгук!K30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Чингачгук!K31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Чингачгук!K32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Чингачгук!K33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Чингачгук!K34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Чингачгук!K35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Чингачгук!K36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Чингачгук!K37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Чингачгук!K38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Чингачгук!K39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Чингачгук!K40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Чингачгук!K41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Чингачгук!K42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84" sId="7" ref="A1:A1048576" action="deleteCol">
    <rfmt sheetId="7" xfDxf="1" sqref="A1:A1048576" start="0" length="0"/>
    <rcc rId="0" sId="7" dxf="1">
      <nc r="A1" t="inlineStr">
        <is>
          <t>Силуэт</t>
        </is>
      </nc>
      <ndxf>
        <alignment horizontal="center" vertical="top" readingOrder="0"/>
        <border outline="0">
          <left style="thin">
            <color indexed="64"/>
          </left>
          <bottom style="thin">
            <color indexed="64"/>
          </bottom>
        </border>
      </ndxf>
    </rcc>
    <rcc rId="0" sId="7" dxf="1">
      <nc r="A2" t="inlineStr">
        <is>
          <t>Баллы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Силуэт!M19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Силуэт!M20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Силуэт!M21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Силуэт!M22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Силуэт!M23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Силуэт!M24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Силуэт!M25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Силуэт!M26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Силуэт!M27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Силуэт!M28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Силуэт!M29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Силуэт!M30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Силуэт!M31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Силуэт!M32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Силуэт!M33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Силуэт!M34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Силуэт!M35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Силуэт!M36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Силуэт!M37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Силуэт!M38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Силуэт!M39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Силуэт!M40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Силуэт!M41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Силуэт!M42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985" sId="7" ref="A1:A1048576" action="deleteCol">
    <rfmt sheetId="7" xfDxf="1" sqref="A1:A1048576" start="0" length="0"/>
    <rfmt sheetId="7" sqref="A1" start="0" length="0">
      <dxf>
        <alignment horizontal="center" vertical="top" readingOrder="0"/>
        <border outline="0">
          <right style="thin">
            <color indexed="64"/>
          </right>
          <bottom style="thin">
            <color indexed="64"/>
          </bottom>
        </border>
      </dxf>
    </rfmt>
    <rcc rId="0" sId="7" dxf="1">
      <nc r="A2" t="inlineStr">
        <is>
          <t>Процент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3">
        <f>Силуэт!N19</f>
      </nc>
      <ndxf>
        <fill>
          <patternFill patternType="solid">
            <bgColor rgb="FFFFFF0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4">
        <f>Силуэт!N20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5">
        <f>Силуэт!N21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6">
        <f>Силуэт!N22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7">
        <f>Силуэт!N23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8">
        <f>Силуэт!N24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9">
        <f>Силуэт!N25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0">
        <f>Силуэт!N26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1">
        <f>Силуэт!N27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2">
        <f>Силуэт!N28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3">
        <f>Силуэт!N29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4">
        <f>Силуэт!N30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5">
        <f>Силуэт!N31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6">
        <f>Силуэт!N32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7">
        <f>Силуэт!N33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8">
        <f>Силуэт!N34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19">
        <f>Силуэт!N35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0">
        <f>Силуэт!N36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1">
        <f>Силуэт!N37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2">
        <f>Силуэт!N38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3">
        <f>Силуэт!N39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4">
        <f>Силуэт!N40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5">
        <f>Силуэт!N41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A26">
        <f>Силуэт!N42</f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m rId="986" sheetId="7" source="C4:D6" destination="A2:B4" sourceSheetId="7"/>
  <rcc rId="987" sId="7">
    <nc r="A1" t="inlineStr">
      <is>
        <t>Силуэт (ж)</t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8" sId="7">
    <nc r="A6" t="inlineStr">
      <is>
        <t>Силуэт (м)</t>
      </is>
    </nc>
  </rcc>
  <rcc rId="989" sId="7">
    <nc r="A7">
      <f>LARGE(Силуэт!$N$19:$N$42,1)</f>
    </nc>
  </rcc>
  <rcc rId="990" sId="7">
    <nc r="A8">
      <f>LARGE(Силуэт!$N$19:$N$42,2)</f>
    </nc>
  </rcc>
  <rcc rId="991" sId="7">
    <nc r="A9">
      <f>LARGE(Силуэт!$N$19:$N$42,3)</f>
    </nc>
  </rcc>
  <rcc rId="992" sId="7">
    <nc r="B8">
      <f>VLOOKUP(Лист2!A8,Силуэт!$N$19:$P$42,3,0)</f>
    </nc>
  </rcc>
  <rcc rId="993" sId="7">
    <nc r="B7">
      <f>VLOOKUP(Лист2!A7,Силуэт!$N$19:$P$42,3,0)</f>
    </nc>
  </rcc>
  <rcc rId="994" sId="7" odxf="1" dxf="1">
    <nc r="B9" t="inlineStr">
      <is>
        <t xml:space="preserve">Дербунов Григорий </t>
      </is>
    </nc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7" sqref="A1 A6" start="0" length="2147483647">
    <dxf>
      <font>
        <b/>
      </font>
    </dxf>
  </rfmt>
  <rfmt sheetId="7" sqref="A11" start="0" length="0">
    <dxf>
      <font>
        <b/>
        <sz val="11"/>
        <color theme="1"/>
        <name val="Calibri"/>
        <scheme val="minor"/>
      </font>
    </dxf>
  </rfmt>
  <rcc rId="995" sId="7" odxf="1" dxf="1">
    <nc r="A12" t="inlineStr">
      <is>
        <t>Силуэт (м)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theme="1"/>
        <name val="Calibri"/>
        <scheme val="minor"/>
      </font>
    </ndxf>
  </rcc>
  <rm rId="996" sheetId="7" source="A12" destination="A16" sourceSheetId="7"/>
  <rcc rId="997" sId="7">
    <nc r="A12">
      <f>LARGE(Силуэт!$N$4:$N$10,1)</f>
    </nc>
  </rcc>
  <rcc rId="998" sId="7">
    <nc r="B12" t="inlineStr">
      <is>
        <t>Харькова Марина</t>
      </is>
    </nc>
  </rcc>
  <rcc rId="999" sId="7">
    <nc r="A13">
      <f>LARGE(Силуэт!$N$4:$N$10,2)</f>
    </nc>
  </rcc>
  <rcc rId="1000" sId="7">
    <nc r="B13">
      <f>VLOOKUP(Лист2!A13,Силуэт!N15:P21,3,0)</f>
    </nc>
  </rcc>
  <rcc rId="1001" sId="7">
    <nc r="A14">
      <f>LARGE(Силуэт!$N$4:$N$10,3)</f>
    </nc>
  </rcc>
  <rcc rId="1002" sId="7">
    <nc r="B14">
      <f>VLOOKUP(Лист2!A14,Силуэт!N16:P22,3,0)</f>
    </nc>
  </rcc>
  <rcc rId="1003" sId="7">
    <nc r="A17">
      <f>LARGE(Силуэт!$N$19:$N$42,1)</f>
    </nc>
  </rcc>
  <rcc rId="1004" sId="7">
    <nc r="B17">
      <f>VLOOKUP(Лист2!A17,Силуэт!$N$19:$P$42,3,0)</f>
    </nc>
  </rcc>
  <rcc rId="1005" sId="7">
    <nc r="A18">
      <f>LARGE(Силуэт!$N$19:$N$42,2)</f>
    </nc>
  </rcc>
  <rcc rId="1006" sId="7">
    <nc r="B18">
      <f>VLOOKUP(Лист2!A18,Силуэт!$N$19:$P$42,3,0)</f>
    </nc>
  </rcc>
  <rcc rId="1007" sId="7">
    <nc r="A19">
      <f>LARGE(Силуэт!$N$19:$N$42,3)</f>
    </nc>
  </rcc>
  <rcc rId="1008" sId="7" odxf="1" dxf="1">
    <nc r="B19" t="inlineStr">
      <is>
        <t xml:space="preserve">Дербунов Григорий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9" sId="7">
    <nc r="A11" t="inlineStr">
      <is>
        <t>Малооборотное (ж)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0" sId="7">
    <oc r="A16" t="inlineStr">
      <is>
        <t>Силуэт (м)</t>
      </is>
    </oc>
    <nc r="A16" t="inlineStr">
      <is>
        <t>Малооборотное (м)</t>
      </is>
    </nc>
  </rcc>
  <rrc rId="1011" sId="2" ref="N1:N1048576" action="insertCol"/>
  <rcc rId="1012" sId="2">
    <nc r="N4">
      <f>B4</f>
    </nc>
  </rcc>
  <rrc rId="1013" sId="2" ref="O1:O1048576" action="insertCol"/>
  <rcc rId="1014" sId="2">
    <nc r="N5">
      <f>B5</f>
    </nc>
  </rcc>
  <rcc rId="1015" sId="2">
    <nc r="N6">
      <f>B6</f>
    </nc>
  </rcc>
  <rcc rId="1016" sId="2">
    <nc r="N7">
      <f>B7</f>
    </nc>
  </rcc>
  <rcc rId="1017" sId="2">
    <nc r="N8">
      <f>B8</f>
    </nc>
  </rcc>
  <rcc rId="1018" sId="2">
    <nc r="N9">
      <f>B9</f>
    </nc>
  </rcc>
  <rcc rId="1019" sId="2">
    <nc r="N10">
      <f>B10</f>
    </nc>
  </rcc>
  <rcc rId="1020" sId="2">
    <nc r="N19">
      <f>B19</f>
    </nc>
  </rcc>
  <rcc rId="1021" sId="2">
    <nc r="N20">
      <f>B20</f>
    </nc>
  </rcc>
  <rcc rId="1022" sId="2">
    <nc r="N21">
      <f>B21</f>
    </nc>
  </rcc>
  <rcc rId="1023" sId="2">
    <nc r="N22">
      <f>B22</f>
    </nc>
  </rcc>
  <rcc rId="1024" sId="2">
    <nc r="N23">
      <f>B23</f>
    </nc>
  </rcc>
  <rcc rId="1025" sId="2">
    <nc r="N24">
      <f>B24</f>
    </nc>
  </rcc>
  <rcc rId="1026" sId="2">
    <nc r="N25">
      <f>B25</f>
    </nc>
  </rcc>
  <rcc rId="1027" sId="2">
    <nc r="N26">
      <f>B26</f>
    </nc>
  </rcc>
  <rcc rId="1028" sId="2">
    <nc r="N27">
      <f>B27</f>
    </nc>
  </rcc>
  <rcc rId="1029" sId="2">
    <nc r="N28">
      <f>B28</f>
    </nc>
  </rcc>
  <rcc rId="1030" sId="2">
    <nc r="N29">
      <f>B29</f>
    </nc>
  </rcc>
  <rcc rId="1031" sId="2">
    <nc r="N30">
      <f>B30</f>
    </nc>
  </rcc>
  <rcc rId="1032" sId="2">
    <nc r="N31">
      <f>B31</f>
    </nc>
  </rcc>
  <rcc rId="1033" sId="2">
    <nc r="N32">
      <f>B32</f>
    </nc>
  </rcc>
  <rcc rId="1034" sId="2">
    <nc r="N33">
      <f>B33</f>
    </nc>
  </rcc>
  <rcc rId="1035" sId="2">
    <nc r="N34">
      <f>B34</f>
    </nc>
  </rcc>
  <rcc rId="1036" sId="2">
    <nc r="N35">
      <f>B35</f>
    </nc>
  </rcc>
  <rcc rId="1037" sId="2">
    <nc r="N36">
      <f>B36</f>
    </nc>
  </rcc>
  <rcc rId="1038" sId="2">
    <nc r="N37">
      <f>B37</f>
    </nc>
  </rcc>
  <rcc rId="1039" sId="2">
    <nc r="N38">
      <f>B38</f>
    </nc>
  </rcc>
  <rcc rId="1040" sId="2">
    <nc r="N39">
      <f>B39</f>
    </nc>
  </rcc>
  <rcc rId="1041" sId="2">
    <nc r="N40">
      <f>B40</f>
    </nc>
  </rcc>
  <rcc rId="1042" sId="2">
    <nc r="N41">
      <f>B41</f>
    </nc>
  </rcc>
  <rcc rId="1043" sId="2">
    <nc r="N42">
      <f>B42</f>
    </nc>
  </rcc>
  <rcc rId="1044" sId="2" odxf="1" dxf="1">
    <nc r="L18" t="inlineStr">
      <is>
        <t>пятерки</t>
      </is>
    </nc>
    <odxf>
      <alignment horizontal="general" vertical="bottom" readingOrder="0"/>
      <border outline="0">
        <left/>
        <right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c rId="1045" sId="2" odxf="1" dxf="1">
    <nc r="M18" t="inlineStr">
      <is>
        <t>четверки</t>
      </is>
    </nc>
    <odxf>
      <alignment horizontal="general" vertical="bottom" readingOrder="0"/>
      <border outline="0">
        <left/>
        <right/>
      </border>
    </odxf>
    <ndxf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c rId="1046" sId="7">
    <oc r="A12">
      <f>LARGE(Силуэт!$N$4:$N$10,1)</f>
    </oc>
    <nc r="A12">
      <f>LARGE(Малооборотка!$K$4:$K$10,1)</f>
    </nc>
  </rcc>
  <rcc rId="1047" sId="7">
    <oc r="A13">
      <f>LARGE(Силуэт!$N$4:$N$10,2)</f>
    </oc>
    <nc r="A13">
      <f>LARGE(Малооборотка!$K$4:$K$10,2)</f>
    </nc>
  </rcc>
  <rcc rId="1048" sId="7">
    <oc r="A14">
      <f>LARGE(Силуэт!$N$4:$N$10,3)</f>
    </oc>
    <nc r="A14">
      <f>LARGE(Малооборотка!$K$4:$K$10,3)</f>
    </nc>
  </rcc>
  <rcc rId="1049" sId="7">
    <oc r="B17">
      <f>VLOOKUP(Лист2!A17,Силуэт!$N$19:$P$42,3,0)</f>
    </oc>
    <nc r="B17" t="inlineStr">
      <is>
        <t>Харькова Марина</t>
      </is>
    </nc>
  </rcc>
  <rcc rId="1050" sId="7">
    <oc r="B18">
      <f>VLOOKUP(Лист2!A18,Силуэт!$N$19:$P$42,3,0)</f>
    </oc>
    <nc r="B18">
      <f>VLOOKUP(Лист2!A18,Силуэт!N20:P26,3,0)</f>
    </nc>
  </rcc>
  <rcc rId="1051" sId="7" odxf="1" dxf="1">
    <oc r="B19" t="inlineStr">
      <is>
        <t xml:space="preserve">Дербунов Григорий </t>
      </is>
    </oc>
    <nc r="B19">
      <f>VLOOKUP(Лист2!A19,Силуэт!N21:P27,3,0)</f>
    </nc>
    <o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ill>
        <patternFill patternType="none">
          <bgColor indexed="65"/>
        </patternFill>
      </fill>
      <border outline="0">
        <left/>
        <right/>
        <top/>
        <bottom/>
      </border>
    </ndxf>
  </rcc>
  <rcc rId="1052" sId="7">
    <oc r="A17">
      <f>LARGE(Силуэт!$N$19:$N$42,1)</f>
    </oc>
    <nc r="A17">
      <f>LARGE(Малооборотка!$K$19:$N$42,1)</f>
    </nc>
  </rcc>
  <rcc rId="1053" sId="7">
    <oc r="A19">
      <f>LARGE(Силуэт!$N$19:$N$42,3)</f>
    </oc>
    <nc r="A19">
      <f>LARGE(Малооборотка!$K$19:$N$42,1)</f>
    </nc>
  </rcc>
  <rcc rId="1054" sId="7">
    <oc r="A18">
      <f>LARGE(Силуэт!$N$19:$N$42,2)</f>
    </oc>
    <nc r="A18">
      <f>LARGE(Малооборотка!$K$19:$N$42,2)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87" sheetId="6" source="B16" destination="B21" sourceSheetId="6"/>
  <rm rId="88" sheetId="6" source="B26" destination="B16" sourceSheetId="6"/>
  <rm rId="89" sheetId="6" source="B30" destination="B26" sourceSheetId="6"/>
  <rm rId="90" sheetId="6" source="B14" destination="B30" sourceSheetId="6"/>
  <rm rId="91" sheetId="6" source="B31" destination="B18" sourceSheetId="6"/>
  <rm rId="92" sheetId="6" source="B2" destination="B14" sourceSheetId="6"/>
  <rm rId="93" sheetId="6" source="B11" destination="B31" sourceSheetId="6"/>
  <rm rId="94" sheetId="6" source="B27" destination="B2" sourceSheetId="6"/>
  <rm rId="95" sheetId="6" source="B19" destination="B11" sourceSheetId="6"/>
  <rm rId="96" sheetId="6" source="B29" destination="B22" sourceSheetId="6"/>
  <rm rId="97" sheetId="6" source="B28" destination="B27" sourceSheetId="6"/>
  <rcc rId="98" sId="6" odxf="1" dxf="1">
    <nc r="B19" t="inlineStr">
      <is>
        <t xml:space="preserve">Новиков Олег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9" sId="6" odxf="1" dxf="1">
    <nc r="B29" t="inlineStr">
      <is>
        <t>Бухтияров Никита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0" sId="6" odxf="1" dxf="1">
    <nc r="B28" t="inlineStr">
      <is>
        <t xml:space="preserve">Харьков Данила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1" sId="6" odxf="1" dxf="1">
    <nc r="B17" t="inlineStr">
      <is>
        <t>Петрова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02" sId="6">
    <oc r="B33" t="inlineStr">
      <is>
        <t xml:space="preserve">Новиков Олег </t>
      </is>
    </oc>
    <nc r="B33"/>
  </rcc>
  <rcc rId="103" sId="6">
    <oc r="B34" t="inlineStr">
      <is>
        <t>Бухтияров Никита</t>
      </is>
    </oc>
    <nc r="B34"/>
  </rcc>
  <rcc rId="104" sId="6">
    <oc r="B35" t="inlineStr">
      <is>
        <t xml:space="preserve">Харьков Данила </t>
      </is>
    </oc>
    <nc r="B35"/>
  </rcc>
  <rcc rId="105" sId="6">
    <oc r="B36" t="inlineStr">
      <is>
        <t>Петрова Светлана</t>
      </is>
    </oc>
    <nc r="B36"/>
  </rcc>
  <rm rId="106" sheetId="5" source="B15:B27" destination="B14:B26" sourceSheetId="5">
    <rcc rId="0" sId="5" dxf="1">
      <nc r="B14" t="inlineStr">
        <is>
          <t>Зудов Павел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107" sheetId="1" source="B31:B43" destination="B30:B42" sourceSheetId="1">
    <rcc rId="0" sId="1" dxf="1">
      <nc r="B30" t="inlineStr">
        <is>
          <t>Зудов Павел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108" sheetId="2" source="B31:B43" destination="B30:B42" sourceSheetId="2">
    <rcc rId="0" sId="2" dxf="1">
      <nc r="B30" t="inlineStr">
        <is>
          <t>Зудов Павел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109" sheetId="3" source="B31:B43" destination="B30:B42" sourceSheetId="3">
    <rcc rId="0" sId="3" dxf="1">
      <nc r="B30" t="inlineStr">
        <is>
          <t>Зудов Павел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m rId="110" sheetId="4" source="B31:B43" destination="B30:B42" sourceSheetId="4">
    <rcc rId="0" sId="4" dxf="1">
      <nc r="B30" t="inlineStr">
        <is>
          <t>Зудов Павел</t>
        </is>
      </nc>
      <ndxf>
        <font>
          <sz val="10"/>
          <color rgb="FF000000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v guid="{3BD70001-BBE4-4732-A193-8023101D5826}" action="delete"/>
  <rcv guid="{3BD70001-BBE4-4732-A193-8023101D5826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5" sId="7">
    <oc r="A19">
      <f>LARGE(Малооборотка!$K$19:$N$42,1)</f>
    </oc>
    <nc r="A19">
      <f>LARGE(Малооборотка!$K$19:$N$42,3)</f>
    </nc>
  </rcc>
  <rcc rId="1056" sId="7">
    <oc r="B13">
      <f>VLOOKUP(Лист2!A13,Силуэт!N15:P21,3,0)</f>
    </oc>
    <nc r="B13">
      <f>VLOOKUP(Лист2!A13,Малооборотка!$K$4:$N$10,4,0)</f>
    </nc>
  </rcc>
  <rcc rId="1057" sId="7">
    <oc r="B12" t="inlineStr">
      <is>
        <t>Харькова Марина</t>
      </is>
    </oc>
    <nc r="B12">
      <f>VLOOKUP(Лист2!A12,Малооборотка!$K$4:$N$10,4,0)</f>
    </nc>
  </rcc>
  <rcc rId="1058" sId="7">
    <oc r="B14">
      <f>VLOOKUP(Лист2!A14,Силуэт!N16:P22,3,0)</f>
    </oc>
    <nc r="B14">
      <f>VLOOKUP(Лист2!A14,Малооборотка!$K$4:$N$10,4,0)</f>
    </nc>
  </rcc>
  <rcc rId="1059" sId="7">
    <oc r="B17" t="inlineStr">
      <is>
        <t>Харькова Марина</t>
      </is>
    </oc>
    <nc r="B17">
      <f>VLOOKUP(Лист2!A17,Малооборотка!$K$19:$N$42,4,0)</f>
    </nc>
  </rcc>
  <rcc rId="1060" sId="7">
    <oc r="B18">
      <f>VLOOKUP(Лист2!A18,Силуэт!N20:P26,3,0)</f>
    </oc>
    <nc r="B18">
      <f>VLOOKUP(Лист2!A18,Малооборотка!$K$19:$N$42,4,0)</f>
    </nc>
  </rcc>
  <rcc rId="1061" sId="7">
    <oc r="B19">
      <f>VLOOKUP(Лист2!A19,Силуэт!N21:P27,3,0)</f>
    </oc>
    <nc r="B19">
      <f>VLOOKUP(Лист2!A19,Малооборотка!$K$19:$N$42,4,0)</f>
    </nc>
  </rcc>
  <rfmt sheetId="7" sqref="A21" start="0" length="0">
    <dxf>
      <font>
        <b/>
        <sz val="11"/>
        <color theme="1"/>
        <name val="Calibri"/>
        <scheme val="minor"/>
      </font>
    </dxf>
  </rfmt>
  <rcc rId="1062" sId="7">
    <nc r="A22">
      <f>LARGE(Малооборотка!$K$4:$K$10,1)</f>
    </nc>
  </rcc>
  <rcc rId="1063" sId="7">
    <nc r="B22">
      <f>VLOOKUP(Лист2!A22,Малооборотка!$K$4:$N$10,4,0)</f>
    </nc>
  </rcc>
  <rcc rId="1064" sId="7">
    <nc r="A23">
      <f>LARGE(Малооборотка!$K$4:$K$10,2)</f>
    </nc>
  </rcc>
  <rcc rId="1065" sId="7">
    <nc r="B23">
      <f>VLOOKUP(Лист2!A23,Малооборотка!$K$4:$N$10,4,0)</f>
    </nc>
  </rcc>
  <rcc rId="1066" sId="7">
    <nc r="A24">
      <f>LARGE(Малооборотка!$K$4:$K$10,3)</f>
    </nc>
  </rcc>
  <rcc rId="1067" sId="7">
    <nc r="B24">
      <f>VLOOKUP(Лист2!A24,Малооборотка!$K$4:$N$10,4,0)</f>
    </nc>
  </rcc>
  <rcc rId="1068" sId="7" odxf="1" dxf="1">
    <nc r="A26" t="inlineStr">
      <is>
        <t>Малооборотное (м)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theme="1"/>
        <name val="Calibri"/>
        <scheme val="minor"/>
      </font>
    </ndxf>
  </rcc>
  <rcc rId="1069" sId="7">
    <nc r="A27">
      <f>LARGE(Малооборотка!$K$19:$N$42,1)</f>
    </nc>
  </rcc>
  <rcc rId="1070" sId="7">
    <nc r="B27">
      <f>VLOOKUP(Лист2!A27,Малооборотка!$K$19:$N$42,4,0)</f>
    </nc>
  </rcc>
  <rcc rId="1071" sId="7">
    <nc r="A28">
      <f>LARGE(Малооборотка!$K$19:$N$42,2)</f>
    </nc>
  </rcc>
  <rcc rId="1072" sId="7">
    <nc r="B28">
      <f>VLOOKUP(Лист2!A28,Малооборотка!$K$19:$N$42,4,0)</f>
    </nc>
  </rcc>
  <rcc rId="1073" sId="7">
    <nc r="A29">
      <f>LARGE(Малооборотка!$K$19:$N$42,3)</f>
    </nc>
  </rcc>
  <rcc rId="1074" sId="7">
    <nc r="B29">
      <f>VLOOKUP(Лист2!A29,Малооборотка!$K$19:$N$42,4,0)</f>
    </nc>
  </rcc>
  <rcc rId="1075" sId="7">
    <nc r="A21" t="inlineStr">
      <is>
        <t xml:space="preserve"> (ж)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2">
    <nc r="C5">
      <v>8</v>
    </nc>
  </rcc>
  <rcc rId="1077" sId="2">
    <nc r="D5">
      <v>9</v>
    </nc>
  </rcc>
  <rcc rId="1078" sId="2">
    <nc r="E5">
      <v>7</v>
    </nc>
  </rcc>
  <rcc rId="1079" sId="2">
    <nc r="F5">
      <v>8</v>
    </nc>
  </rcc>
  <rcc rId="1080" sId="2">
    <nc r="G5">
      <v>6</v>
    </nc>
  </rcc>
  <rcc rId="1081" sId="2">
    <nc r="H5">
      <v>0</v>
    </nc>
  </rcc>
  <rcc rId="1082" sId="2">
    <nc r="I5">
      <v>8</v>
    </nc>
  </rcc>
  <rcc rId="1083" sId="2" endOfListFormulaUpdate="1">
    <oc r="J5">
      <f>SUM(C5:H5)</f>
    </oc>
    <nc r="J5">
      <f>SUM(C5:I5)</f>
    </nc>
  </rcc>
  <rfmt sheetId="2" sqref="L5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84" sId="2">
    <nc r="L5">
      <v>2</v>
    </nc>
  </rcc>
  <rcc rId="1085" sId="2">
    <nc r="M5">
      <v>6</v>
    </nc>
  </rcc>
  <rfmt sheetId="2" sqref="M5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86" sId="2">
    <oc r="C19">
      <v>1</v>
    </oc>
    <nc r="C19">
      <v>28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7" sId="2">
    <nc r="D19">
      <v>28</v>
    </nc>
  </rcc>
  <rcc rId="1088" sId="2">
    <nc r="E19">
      <v>24</v>
    </nc>
  </rcc>
  <rcc rId="1089" sId="2">
    <nc r="F19">
      <v>26</v>
    </nc>
  </rcc>
  <rcc rId="1090" sId="2">
    <nc r="G19">
      <v>29</v>
    </nc>
  </rcc>
  <rcc rId="1091" sId="2">
    <nc r="I19">
      <v>27</v>
    </nc>
  </rcc>
  <rcc rId="1092" sId="2" endOfListFormulaUpdate="1">
    <oc r="J19">
      <f>SUM(C19:H19)</f>
    </oc>
    <nc r="J19">
      <f>SUM(C19:I19)</f>
    </nc>
  </rcc>
  <rcc rId="1093" sId="2">
    <nc r="L19">
      <v>14</v>
    </nc>
  </rcc>
  <rfmt sheetId="2" sqref="L19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94" sId="2">
    <nc r="M19">
      <v>23</v>
    </nc>
  </rcc>
  <rfmt sheetId="2" sqref="M19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095" sId="7">
    <oc r="A21" t="inlineStr">
      <is>
        <t xml:space="preserve"> (ж)</t>
      </is>
    </oc>
    <nc r="A21" t="inlineStr">
      <is>
        <t>Малооборотное (ж)</t>
      </is>
    </nc>
  </rcc>
  <rcc rId="1096" sId="2">
    <nc r="H19">
      <v>30</v>
    </nc>
  </rcc>
  <rcc rId="1097" sId="2">
    <nc r="C33">
      <v>26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8" sId="2">
    <nc r="D33">
      <v>27</v>
    </nc>
  </rcc>
  <rcc rId="1099" sId="2">
    <nc r="E33">
      <v>12</v>
    </nc>
  </rcc>
  <rcc rId="1100" sId="2">
    <nc r="F33">
      <v>34</v>
    </nc>
  </rcc>
  <rcc rId="1101" sId="2">
    <nc r="G33">
      <v>23</v>
    </nc>
  </rcc>
  <rcc rId="1102" sId="2">
    <nc r="H33">
      <v>25</v>
    </nc>
  </rcc>
  <rcc rId="1103" sId="2">
    <nc r="I33">
      <v>21</v>
    </nc>
  </rcc>
  <rcc rId="1104" sId="2" endOfListFormulaUpdate="1">
    <oc r="J33">
      <f>SUM(C33:H33)</f>
    </oc>
    <nc r="J33">
      <f>SUM(C33:I33)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5" sId="2">
    <nc r="L33">
      <v>14</v>
    </nc>
  </rcc>
  <rfmt sheetId="2" sqref="L33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106" sId="2">
    <nc r="C6">
      <v>19</v>
    </nc>
  </rcc>
  <rcc rId="1107" sId="2">
    <nc r="D6">
      <v>20</v>
    </nc>
  </rcc>
  <rcc rId="1108" sId="2">
    <nc r="E6">
      <v>13</v>
    </nc>
  </rcc>
  <rcc rId="1109" sId="2">
    <nc r="F6">
      <v>30</v>
    </nc>
  </rcc>
  <rcc rId="1110" sId="2">
    <nc r="G6">
      <v>7</v>
    </nc>
  </rcc>
  <rcc rId="1111" sId="2">
    <nc r="H6">
      <v>30</v>
    </nc>
  </rcc>
  <rcc rId="1112" sId="2">
    <nc r="I6">
      <v>21</v>
    </nc>
  </rcc>
  <rcc rId="1113" sId="2" endOfListFormulaUpdate="1">
    <oc r="J6">
      <f>SUM(C6:H6)</f>
    </oc>
    <nc r="J6">
      <f>SUM(C6:I6)</f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4" sId="2">
    <nc r="L6">
      <v>10</v>
    </nc>
  </rcc>
  <rfmt sheetId="2" sqref="L6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5" sId="2">
    <nc r="C22">
      <v>18</v>
    </nc>
  </rcc>
  <rcc rId="1116" sId="1">
    <oc r="M33">
      <f>SUM(C33:J33)</f>
    </oc>
    <nc r="M33">
      <f>SUM(C33:L33)</f>
    </nc>
  </rcc>
  <rcc rId="1117" sId="1">
    <oc r="M28">
      <f>SUM(C28:L28)</f>
    </oc>
    <nc r="M28">
      <f>SUM(C28:L28)</f>
    </nc>
  </rcc>
  <rcc rId="1118" sId="1">
    <oc r="M29">
      <f>SUM(C29:L29)</f>
    </oc>
    <nc r="M29">
      <f>SUM(C29:L29)</f>
    </nc>
  </rcc>
  <rcc rId="1119" sId="1">
    <oc r="M30">
      <f>SUM(C30:L30)</f>
    </oc>
    <nc r="M30">
      <f>SUM(C30:L30)</f>
    </nc>
  </rcc>
  <rcc rId="1120" sId="1">
    <oc r="M31">
      <f>SUM(C31:L31)</f>
    </oc>
    <nc r="M31">
      <f>SUM(C31:L31)</f>
    </nc>
  </rcc>
  <rcc rId="1121" sId="1">
    <oc r="M34">
      <f>SUM(C34:L34)</f>
    </oc>
    <nc r="M34">
      <f>SUM(C34:L34)</f>
    </nc>
  </rcc>
  <rcc rId="1122" sId="1">
    <oc r="M35">
      <f>SUM(C35:L35)</f>
    </oc>
    <nc r="M35">
      <f>SUM(C35:L35)</f>
    </nc>
  </rcc>
  <rcc rId="1123" sId="1">
    <oc r="M38">
      <f>SUM(C38:L38)</f>
    </oc>
    <nc r="M38">
      <f>SUM(C38:L38)</f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24" sId="1">
    <oc r="M39">
      <f>SUM(C39:L39)</f>
    </oc>
    <nc r="M39">
      <f>SUM(C39:L39)</f>
    </nc>
  </rcc>
  <rcc rId="1125" sId="1">
    <oc r="M38">
      <f>SUM(C38:L38)</f>
    </oc>
    <nc r="M38">
      <f>SUM(C38:L38)</f>
    </nc>
  </rcc>
  <rcc rId="1126" sId="1">
    <oc r="M40">
      <f>SUM(C40:L40)</f>
    </oc>
    <nc r="M40">
      <f>SUM(C40:L40)</f>
    </nc>
  </rcc>
  <rcc rId="1127" sId="1">
    <oc r="M41">
      <f>SUM(C41:L41)</f>
    </oc>
    <nc r="M41">
      <f>SUM(C41:L41)</f>
    </nc>
  </rcc>
  <rcc rId="1128" sId="1">
    <oc r="M42">
      <f>SUM(C42:L42)</f>
    </oc>
    <nc r="M42">
      <f>SUM(C42:L42)</f>
    </nc>
  </rcc>
  <rcc rId="1129" sId="1">
    <oc r="M24">
      <f>SUM(C24:L24)</f>
    </oc>
    <nc r="M24">
      <f>SUM(C24:L24)</f>
    </nc>
  </rcc>
  <rcc rId="1130" sId="2">
    <nc r="D22">
      <v>18</v>
    </nc>
  </rcc>
  <rcc rId="1131" sId="2">
    <nc r="E22">
      <v>16</v>
    </nc>
  </rcc>
  <rcc rId="1132" sId="2">
    <nc r="F22">
      <v>21</v>
    </nc>
  </rcc>
  <rcc rId="1133" sId="2">
    <nc r="G22">
      <v>11</v>
    </nc>
  </rcc>
  <rcc rId="1134" sId="2">
    <nc r="H22">
      <v>25</v>
    </nc>
  </rcc>
  <rcc rId="1135" sId="2">
    <nc r="I22">
      <v>17</v>
    </nc>
  </rcc>
  <rcc rId="1136" sId="2" endOfListFormulaUpdate="1">
    <oc r="J22">
      <f>SUM(C22:H22)</f>
    </oc>
    <nc r="J22">
      <f>SUM(C22:I22)</f>
    </nc>
  </rcc>
  <rcc rId="1137" sId="2">
    <oc r="J19">
      <f>SUM(C19:I19)</f>
    </oc>
    <nc r="J19">
      <f>SUM(C19:I19)</f>
    </nc>
  </rcc>
  <rcc rId="1138" sId="2">
    <oc r="J20">
      <f>SUM(C20:H20)</f>
    </oc>
    <nc r="J20">
      <f>SUM(C20:I20)</f>
    </nc>
  </rcc>
  <rcc rId="1139" sId="2">
    <oc r="J21">
      <f>SUM(C21:H21)</f>
    </oc>
    <nc r="J21">
      <f>SUM(C21:I21)</f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0" sId="2">
    <oc r="J22">
      <f>SUM(C22:I22)</f>
    </oc>
    <nc r="J22">
      <f>SUM(C22:I22)</f>
    </nc>
  </rcc>
  <rcc rId="1141" sId="2">
    <oc r="J21">
      <f>SUM(C21:I21)</f>
    </oc>
    <nc r="J21">
      <f>SUM(C21:I21)</f>
    </nc>
  </rcc>
  <rcc rId="1142" sId="2">
    <oc r="J23">
      <f>SUM(C23:H23)</f>
    </oc>
    <nc r="J23">
      <f>SUM(C23:I23)</f>
    </nc>
  </rcc>
  <rcc rId="1143" sId="2">
    <oc r="J24">
      <f>SUM(C24:H24)</f>
    </oc>
    <nc r="J24">
      <f>SUM(C24:I24)</f>
    </nc>
  </rcc>
  <rcc rId="1144" sId="2">
    <oc r="J25">
      <f>SUM(C25:H25)</f>
    </oc>
    <nc r="J25">
      <f>SUM(C25:I25)</f>
    </nc>
  </rcc>
  <rcc rId="1145" sId="2">
    <oc r="J26">
      <f>SUM(C26:H26)</f>
    </oc>
    <nc r="J26">
      <f>SUM(C26:I26)</f>
    </nc>
  </rcc>
  <rcc rId="1146" sId="2">
    <oc r="J27">
      <f>SUM(C27:H27)</f>
    </oc>
    <nc r="J27">
      <f>SUM(C27:I27)</f>
    </nc>
  </rcc>
  <rcc rId="1147" sId="2">
    <oc r="J28">
      <f>SUM(C28:H28)</f>
    </oc>
    <nc r="J28">
      <f>SUM(C28:I28)</f>
    </nc>
  </rcc>
  <rcc rId="1148" sId="2">
    <oc r="J29">
      <f>SUM(C29:H29)</f>
    </oc>
    <nc r="J29">
      <f>SUM(C29:I29)</f>
    </nc>
  </rcc>
  <rcc rId="1149" sId="2">
    <oc r="J30">
      <f>SUM(C30:H30)</f>
    </oc>
    <nc r="J30">
      <f>SUM(C30:I30)</f>
    </nc>
  </rcc>
  <rcc rId="1150" sId="2">
    <oc r="J31">
      <f>SUM(C31:H31)</f>
    </oc>
    <nc r="J31">
      <f>SUM(C31:I31)</f>
    </nc>
  </rcc>
  <rcc rId="1151" sId="2">
    <oc r="J32">
      <f>SUM(C32:H32)</f>
    </oc>
    <nc r="J32">
      <f>SUM(C32:I32)</f>
    </nc>
  </rcc>
  <rcc rId="1152" sId="2">
    <oc r="J33">
      <f>SUM(C33:I33)</f>
    </oc>
    <nc r="J33">
      <f>SUM(C33:I33)</f>
    </nc>
  </rcc>
  <rcc rId="1153" sId="2">
    <oc r="J34">
      <f>SUM(C34:H34)</f>
    </oc>
    <nc r="J34">
      <f>SUM(C34:I34)</f>
    </nc>
  </rcc>
  <rcc rId="1154" sId="2">
    <oc r="J35">
      <f>SUM(C35:H35)</f>
    </oc>
    <nc r="J35">
      <f>SUM(C35:I35)</f>
    </nc>
  </rcc>
  <rcc rId="1155" sId="2">
    <oc r="J36">
      <f>SUM(C36:H36)</f>
    </oc>
    <nc r="J36">
      <f>SUM(C36:I36)</f>
    </nc>
  </rcc>
  <rcc rId="1156" sId="2">
    <oc r="J37">
      <f>SUM(C37:H37)</f>
    </oc>
    <nc r="J37">
      <f>SUM(C37:I37)</f>
    </nc>
  </rcc>
  <rcc rId="1157" sId="2">
    <oc r="J38">
      <f>SUM(C38:H38)</f>
    </oc>
    <nc r="J38">
      <f>SUM(C38:I38)</f>
    </nc>
  </rcc>
  <rcc rId="1158" sId="2">
    <oc r="J39">
      <f>SUM(C39:H39)</f>
    </oc>
    <nc r="J39">
      <f>SUM(C39:I39)</f>
    </nc>
  </rcc>
  <rcc rId="1159" sId="2">
    <oc r="J40">
      <f>SUM(C40:H40)</f>
    </oc>
    <nc r="J40">
      <f>SUM(C40:I40)</f>
    </nc>
  </rcc>
  <rcc rId="1160" sId="2">
    <oc r="J41">
      <f>SUM(C41:H41)</f>
    </oc>
    <nc r="J41">
      <f>SUM(C41:I41)</f>
    </nc>
  </rcc>
  <rcc rId="1161" sId="2">
    <oc r="J42">
      <f>SUM(C42:H42)</f>
    </oc>
    <nc r="J42">
      <f>SUM(C42:I42)</f>
    </nc>
  </rcc>
  <rcc rId="1162" sId="2" odxf="1" dxf="1">
    <oc r="K20">
      <f>(J20/$J$17)*100</f>
    </oc>
    <nc r="K20">
      <f>(J20/$J$17)*100</f>
    </nc>
    <odxf/>
    <ndxf/>
  </rcc>
  <rcc rId="1163" sId="2" odxf="1" dxf="1">
    <oc r="K21">
      <f>(J21/$J$17)*100</f>
    </oc>
    <nc r="K21">
      <f>(J21/$J$17)*100</f>
    </nc>
    <odxf/>
    <ndxf/>
  </rcc>
  <rcc rId="1164" sId="2" odxf="1" dxf="1">
    <oc r="K22">
      <f>(J22/$J$17)*100</f>
    </oc>
    <nc r="K22">
      <f>(J22/$J$17)*100</f>
    </nc>
    <odxf/>
    <ndxf/>
  </rcc>
  <rcc rId="1165" sId="2" odxf="1" dxf="1">
    <oc r="K23">
      <f>(J23/$J$17)*100</f>
    </oc>
    <nc r="K23">
      <f>(J23/$J$17)*100</f>
    </nc>
    <odxf/>
    <ndxf/>
  </rcc>
  <rcc rId="1166" sId="2" odxf="1" dxf="1">
    <oc r="K24">
      <f>(J24/$J$17)*100</f>
    </oc>
    <nc r="K24">
      <f>(J24/$J$17)*100</f>
    </nc>
    <odxf/>
    <ndxf/>
  </rcc>
  <rcc rId="1167" sId="2" odxf="1" dxf="1">
    <oc r="K25">
      <f>(J25/$J$17)*100</f>
    </oc>
    <nc r="K25">
      <f>(J25/$J$17)*100</f>
    </nc>
    <odxf/>
    <ndxf/>
  </rcc>
  <rcc rId="1168" sId="2" odxf="1" dxf="1">
    <oc r="K26">
      <f>(J26/$J$17)*100</f>
    </oc>
    <nc r="K26">
      <f>(J26/$J$17)*100</f>
    </nc>
    <odxf/>
    <ndxf/>
  </rcc>
  <rcc rId="1169" sId="2" odxf="1" dxf="1">
    <oc r="K27">
      <f>(J27/$J$17)*100</f>
    </oc>
    <nc r="K27">
      <f>(J27/$J$17)*100</f>
    </nc>
    <odxf/>
    <ndxf/>
  </rcc>
  <rcc rId="1170" sId="2" odxf="1" dxf="1">
    <oc r="K28">
      <f>(J28/$J$17)*100</f>
    </oc>
    <nc r="K28">
      <f>(J28/$J$17)*100</f>
    </nc>
    <odxf/>
    <ndxf/>
  </rcc>
  <rcc rId="1171" sId="2" odxf="1" dxf="1">
    <oc r="K29">
      <f>(J29/$J$17)*100</f>
    </oc>
    <nc r="K29">
      <f>(J29/$J$17)*100</f>
    </nc>
    <odxf/>
    <ndxf/>
  </rcc>
  <rcc rId="1172" sId="2" odxf="1" dxf="1">
    <oc r="K30">
      <f>(J30/$J$17)*100</f>
    </oc>
    <nc r="K30">
      <f>(J30/$J$17)*100</f>
    </nc>
    <odxf/>
    <ndxf/>
  </rcc>
  <rcc rId="1173" sId="2" odxf="1" dxf="1">
    <oc r="K31">
      <f>(J31/$J$17)*100</f>
    </oc>
    <nc r="K31">
      <f>(J31/$J$17)*100</f>
    </nc>
    <odxf/>
    <ndxf/>
  </rcc>
  <rcc rId="1174" sId="2" odxf="1" dxf="1">
    <oc r="K32">
      <f>(J32/$J$17)*100</f>
    </oc>
    <nc r="K32">
      <f>(J32/$J$17)*100</f>
    </nc>
    <odxf/>
    <ndxf/>
  </rcc>
  <rcc rId="1175" sId="2" odxf="1" dxf="1">
    <oc r="K33">
      <f>(J33/$J$17)*100</f>
    </oc>
    <nc r="K33">
      <f>(J33/$J$17)*100</f>
    </nc>
    <odxf/>
    <ndxf/>
  </rcc>
  <rcc rId="1176" sId="2" odxf="1" dxf="1">
    <oc r="K34">
      <f>(J34/$J$17)*100</f>
    </oc>
    <nc r="K34">
      <f>(J34/$J$17)*100</f>
    </nc>
    <odxf/>
    <ndxf/>
  </rcc>
  <rcc rId="1177" sId="2" odxf="1" dxf="1">
    <oc r="K35">
      <f>(J35/$J$17)*100</f>
    </oc>
    <nc r="K35">
      <f>(J35/$J$17)*100</f>
    </nc>
    <odxf/>
    <ndxf/>
  </rcc>
  <rcc rId="1178" sId="2" odxf="1" dxf="1">
    <oc r="K36">
      <f>(J36/$J$17)*100</f>
    </oc>
    <nc r="K36">
      <f>(J36/$J$17)*100</f>
    </nc>
    <odxf/>
    <ndxf/>
  </rcc>
  <rcc rId="1179" sId="2" odxf="1" dxf="1">
    <oc r="K37">
      <f>(J37/$J$17)*100</f>
    </oc>
    <nc r="K37">
      <f>(J37/$J$17)*100</f>
    </nc>
    <odxf/>
    <ndxf/>
  </rcc>
  <rcc rId="1180" sId="2" odxf="1" dxf="1">
    <oc r="K38">
      <f>(J38/$J$17)*100</f>
    </oc>
    <nc r="K38">
      <f>(J38/$J$17)*100</f>
    </nc>
    <odxf/>
    <ndxf/>
  </rcc>
  <rcc rId="1181" sId="2" odxf="1" dxf="1">
    <oc r="K39">
      <f>(J39/$J$17)*100</f>
    </oc>
    <nc r="K39">
      <f>(J39/$J$17)*100</f>
    </nc>
    <odxf/>
    <ndxf/>
  </rcc>
  <rcc rId="1182" sId="2" odxf="1" dxf="1">
    <oc r="K40">
      <f>(J40/$J$17)*100</f>
    </oc>
    <nc r="K40">
      <f>(J40/$J$17)*100</f>
    </nc>
    <odxf/>
    <ndxf/>
  </rcc>
  <rcc rId="1183" sId="2" odxf="1" dxf="1">
    <oc r="K41">
      <f>(J41/$J$17)*100</f>
    </oc>
    <nc r="K41">
      <f>(J41/$J$17)*100</f>
    </nc>
    <odxf/>
    <ndxf/>
  </rcc>
  <rcc rId="1184" sId="2" odxf="1" dxf="1">
    <oc r="K42">
      <f>(J42/$J$17)*100</f>
    </oc>
    <nc r="K42">
      <f>(J42/$J$17)*100</f>
    </nc>
    <odxf/>
    <ndxf/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5" sId="2">
    <nc r="C30">
      <v>19</v>
    </nc>
  </rcc>
  <rcc rId="1186" sId="2">
    <nc r="D30">
      <v>15</v>
    </nc>
  </rcc>
  <rcc rId="1187" sId="2">
    <nc r="E30">
      <v>19</v>
    </nc>
  </rcc>
  <rcc rId="1188" sId="2">
    <nc r="F30">
      <v>7</v>
    </nc>
  </rcc>
  <rcc rId="1189" sId="2">
    <nc r="G30">
      <v>22</v>
    </nc>
  </rcc>
  <rcc rId="1190" sId="2">
    <nc r="H30">
      <v>12</v>
    </nc>
  </rcc>
  <rcc rId="1191" sId="2">
    <nc r="I30">
      <v>18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1">
    <oc r="C19">
      <v>1</v>
    </oc>
    <nc r="C19">
      <v>5</v>
    </nc>
  </rcc>
  <rcc rId="112" sId="1">
    <nc r="D19">
      <v>0</v>
    </nc>
  </rcc>
  <rcc rId="113" sId="1">
    <nc r="E19">
      <v>10</v>
    </nc>
  </rcc>
  <rcc rId="114" sId="1">
    <nc r="F19">
      <v>15</v>
    </nc>
  </rcc>
  <rcc rId="115" sId="1">
    <nc r="G19">
      <v>5</v>
    </nc>
  </rcc>
  <rcc rId="116" sId="1">
    <nc r="H19">
      <v>0</v>
    </nc>
  </rcc>
  <rcc rId="117" sId="1">
    <nc r="I19">
      <v>5</v>
    </nc>
  </rcc>
  <rcc rId="118" sId="1">
    <nc r="J19">
      <v>0</v>
    </nc>
  </rcc>
  <rcc rId="119" sId="1">
    <nc r="K19">
      <v>15</v>
    </nc>
  </rcc>
  <rcc rId="120" sId="1">
    <nc r="L19">
      <v>0</v>
    </nc>
  </rcc>
  <rcc rId="121" sId="1">
    <nc r="C23">
      <v>15</v>
    </nc>
  </rcc>
  <rcc rId="122" sId="1">
    <nc r="D23">
      <v>0</v>
    </nc>
  </rcc>
  <rcc rId="123" sId="1">
    <nc r="E23">
      <v>5</v>
    </nc>
  </rcc>
  <rcc rId="124" sId="1">
    <nc r="F23">
      <v>10</v>
    </nc>
  </rcc>
  <rcc rId="125" sId="1">
    <nc r="G23">
      <v>0</v>
    </nc>
  </rcc>
  <rcc rId="126" sId="1">
    <nc r="H23">
      <v>0</v>
    </nc>
  </rcc>
  <rcc rId="127" sId="1">
    <nc r="I23">
      <v>5</v>
    </nc>
  </rcc>
  <rcc rId="128" sId="1">
    <nc r="J23">
      <v>5</v>
    </nc>
  </rcc>
  <rcc rId="129" sId="1">
    <nc r="K23">
      <v>0</v>
    </nc>
  </rcc>
  <rcc rId="130" sId="1">
    <nc r="L23">
      <v>0</v>
    </nc>
  </rcc>
  <rcc rId="131" sId="1">
    <nc r="C30">
      <v>5</v>
    </nc>
  </rcc>
  <rcc rId="132" sId="1">
    <nc r="D30">
      <v>5</v>
    </nc>
  </rcc>
  <rcc rId="133" sId="1">
    <nc r="E30">
      <v>15</v>
    </nc>
  </rcc>
  <rcc rId="134" sId="1">
    <nc r="F30">
      <v>5</v>
    </nc>
  </rcc>
  <rcc rId="135" sId="1">
    <nc r="G30">
      <v>0</v>
    </nc>
  </rcc>
  <rcc rId="136" sId="1">
    <nc r="H30">
      <v>0</v>
    </nc>
  </rcc>
  <rcc rId="137" sId="1">
    <nc r="I30">
      <v>0</v>
    </nc>
  </rcc>
  <rcc rId="138" sId="1">
    <nc r="J30">
      <v>5</v>
    </nc>
  </rcc>
  <rcc rId="139" sId="1">
    <nc r="K30">
      <v>0</v>
    </nc>
  </rcc>
  <rcc rId="140" sId="1">
    <nc r="L30">
      <v>5</v>
    </nc>
  </rcc>
  <rcc rId="141" sId="1" endOfListFormulaUpdate="1">
    <oc r="M30">
      <f>SUM(C30:I30)</f>
    </oc>
    <nc r="M30">
      <f>SUM(C30:L30)</f>
    </nc>
  </rcc>
  <rcc rId="142" sId="1">
    <nc r="C5">
      <v>5</v>
    </nc>
  </rcc>
  <rcc rId="143" sId="1">
    <nc r="D5">
      <v>0</v>
    </nc>
  </rcc>
  <rcc rId="144" sId="1">
    <nc r="E5">
      <v>5</v>
    </nc>
  </rcc>
  <rcc rId="145" sId="1">
    <nc r="F5">
      <v>5</v>
    </nc>
  </rcc>
  <rcc rId="146" sId="1">
    <nc r="G5">
      <v>0</v>
    </nc>
  </rcc>
  <rcc rId="147" sId="1">
    <nc r="H5">
      <v>0</v>
    </nc>
  </rcc>
  <rcc rId="148" sId="1">
    <nc r="I5">
      <v>0</v>
    </nc>
  </rcc>
  <rcc rId="149" sId="1">
    <nc r="J5">
      <v>0</v>
    </nc>
  </rcc>
  <rcc rId="150" sId="1">
    <nc r="K5">
      <v>0</v>
    </nc>
  </rcc>
  <rcc rId="151" sId="1">
    <nc r="L5">
      <v>0</v>
    </nc>
  </rcc>
  <rcc rId="152" sId="1">
    <nc r="C6">
      <v>0</v>
    </nc>
  </rcc>
  <rcc rId="153" sId="1">
    <nc r="D6">
      <v>0</v>
    </nc>
  </rcc>
  <rcc rId="154" sId="1">
    <nc r="E6">
      <v>0</v>
    </nc>
  </rcc>
  <rcc rId="155" sId="1">
    <nc r="F6">
      <v>5</v>
    </nc>
  </rcc>
  <rcc rId="156" sId="1">
    <nc r="G6">
      <v>0</v>
    </nc>
  </rcc>
  <rcc rId="157" sId="1">
    <nc r="H6">
      <v>0</v>
    </nc>
  </rcc>
  <rcc rId="158" sId="1">
    <nc r="I6">
      <v>5</v>
    </nc>
  </rcc>
  <rcc rId="159" sId="1">
    <nc r="J6">
      <v>10</v>
    </nc>
  </rcc>
  <rcc rId="160" sId="1">
    <nc r="K6">
      <v>5</v>
    </nc>
  </rcc>
  <rcc rId="161" sId="1">
    <nc r="L6">
      <v>5</v>
    </nc>
  </rcc>
  <rcc rId="162" sId="1">
    <nc r="C9">
      <v>0</v>
    </nc>
  </rcc>
  <rcc rId="163" sId="1">
    <nc r="D9">
      <v>0</v>
    </nc>
  </rcc>
  <rcc rId="164" sId="1">
    <nc r="E9">
      <v>0</v>
    </nc>
  </rcc>
  <rcc rId="165" sId="1">
    <nc r="F9">
      <v>5</v>
    </nc>
  </rcc>
  <rcc rId="166" sId="1">
    <nc r="G9">
      <v>0</v>
    </nc>
  </rcc>
  <rcc rId="167" sId="1">
    <nc r="H9">
      <v>0</v>
    </nc>
  </rcc>
  <rcc rId="168" sId="1">
    <nc r="I9">
      <v>0</v>
    </nc>
  </rcc>
  <rcc rId="169" sId="1">
    <nc r="J9">
      <v>5</v>
    </nc>
  </rcc>
  <rcc rId="170" sId="1">
    <nc r="K9">
      <v>0</v>
    </nc>
  </rcc>
  <rcc rId="171" sId="1">
    <nc r="L9">
      <v>0</v>
    </nc>
  </rcc>
  <rcc rId="172" sId="1">
    <nc r="C33">
      <v>5</v>
    </nc>
  </rcc>
  <rcc rId="173" sId="1">
    <nc r="D33">
      <v>5</v>
    </nc>
  </rcc>
  <rcc rId="174" sId="1">
    <nc r="E33">
      <v>0</v>
    </nc>
  </rcc>
  <rcc rId="175" sId="1">
    <nc r="F33">
      <v>15</v>
    </nc>
  </rcc>
  <rcc rId="176" sId="1">
    <nc r="G33">
      <v>0</v>
    </nc>
  </rcc>
  <rcc rId="177" sId="1">
    <nc r="H33">
      <v>0</v>
    </nc>
  </rcc>
  <rcc rId="178" sId="1">
    <nc r="I33">
      <v>0</v>
    </nc>
  </rcc>
  <rcc rId="179" sId="1">
    <nc r="J33">
      <v>0</v>
    </nc>
  </rcc>
  <rcc rId="180" sId="1" endOfListFormulaUpdate="1">
    <oc r="M33">
      <f>SUM(C33:I33)</f>
    </oc>
    <nc r="M33">
      <f>SUM(C33:J33)</f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2" sId="2">
    <nc r="C9">
      <v>19</v>
    </nc>
  </rcc>
  <rcc rId="1193" sId="2">
    <nc r="D9">
      <v>22</v>
    </nc>
  </rcc>
  <rcc rId="1194" sId="2">
    <nc r="E9">
      <v>17</v>
    </nc>
  </rcc>
  <rcc rId="1195" sId="2">
    <nc r="F9">
      <v>11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6" sId="2">
    <nc r="G9">
      <v>22</v>
    </nc>
  </rcc>
  <rcc rId="1197" sId="2">
    <nc r="H9">
      <v>21</v>
    </nc>
  </rcc>
  <rcc rId="1198" sId="2">
    <nc r="I9">
      <v>13</v>
    </nc>
  </rcc>
  <rcc rId="1199" sId="2" endOfListFormulaUpdate="1">
    <oc r="J9">
      <f>SUM(C9:H9)</f>
    </oc>
    <nc r="J9">
      <f>SUM(C9:I9)</f>
    </nc>
  </rcc>
  <rcc rId="1200" sId="2">
    <nc r="L9">
      <v>6</v>
    </nc>
  </rcc>
  <rfmt sheetId="2" sqref="L9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01" sId="2">
    <nc r="C42">
      <v>18</v>
    </nc>
  </rcc>
  <rcc rId="1202" sId="2">
    <nc r="D42">
      <v>8</v>
    </nc>
  </rcc>
  <rcc rId="1203" sId="2">
    <nc r="E42">
      <v>21</v>
    </nc>
  </rcc>
  <rcc rId="1204" sId="2">
    <nc r="F42">
      <v>25</v>
    </nc>
  </rcc>
  <rcc rId="1205" sId="2">
    <nc r="G42">
      <v>26</v>
    </nc>
  </rcc>
  <rcc rId="1206" sId="2">
    <nc r="H42">
      <v>22</v>
    </nc>
  </rcc>
  <rcc rId="1207" sId="2">
    <nc r="I42">
      <v>14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8" sId="2">
    <oc r="E42">
      <v>21</v>
    </oc>
    <nc r="E42">
      <v>25</v>
    </nc>
  </rcc>
  <rfmt sheetId="2" sqref="L42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09" sId="2">
    <nc r="L42">
      <v>10</v>
    </nc>
  </rcc>
  <rcc rId="1210" sId="2">
    <nc r="C20">
      <v>15</v>
    </nc>
  </rcc>
  <rcc rId="1211" sId="2">
    <nc r="D20">
      <v>16</v>
    </nc>
  </rcc>
  <rcc rId="1212" sId="2">
    <nc r="E20">
      <v>25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3" sId="2">
    <nc r="F20">
      <v>17</v>
    </nc>
  </rcc>
  <rcc rId="1214" sId="2">
    <nc r="G20">
      <v>7</v>
    </nc>
  </rcc>
  <rcc rId="1215" sId="2">
    <nc r="H20">
      <v>25</v>
    </nc>
  </rcc>
  <rcc rId="1216" sId="2">
    <nc r="I20">
      <v>12</v>
    </nc>
  </rcc>
  <rcc rId="1217" sId="2">
    <nc r="L20">
      <v>11</v>
    </nc>
  </rcc>
  <rfmt sheetId="2" sqref="L20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8" sId="2">
    <nc r="C31">
      <v>33</v>
    </nc>
  </rcc>
  <rcc rId="1219" sId="2">
    <nc r="D31">
      <v>10</v>
    </nc>
  </rcc>
  <rcc rId="1220" sId="2">
    <nc r="E31">
      <v>11</v>
    </nc>
  </rcc>
  <rcc rId="1221" sId="2">
    <nc r="F31">
      <v>15</v>
    </nc>
  </rcc>
  <rcc rId="1222" sId="2">
    <nc r="G31">
      <v>22</v>
    </nc>
  </rcc>
  <rcc rId="1223" sId="2">
    <nc r="H31">
      <v>16</v>
    </nc>
  </rcc>
  <rcc rId="1224" sId="2">
    <nc r="I31">
      <v>28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5" sId="2">
    <nc r="L31">
      <v>6</v>
    </nc>
  </rcc>
  <rfmt sheetId="2" sqref="L31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26" sId="2">
    <nc r="C35">
      <v>0</v>
    </nc>
  </rcc>
  <rcc rId="1227" sId="2">
    <nc r="D35">
      <v>4</v>
    </nc>
  </rcc>
  <rcc rId="1228" sId="2">
    <nc r="E35">
      <v>4</v>
    </nc>
  </rcc>
  <rcc rId="1229" sId="2">
    <nc r="F35">
      <v>16</v>
    </nc>
  </rcc>
  <rcc rId="1230" sId="2">
    <nc r="G35">
      <v>3</v>
    </nc>
  </rcc>
  <rcc rId="1231" sId="2">
    <nc r="H35">
      <v>8</v>
    </nc>
  </rcc>
  <rcc rId="1232" sId="2">
    <nc r="I35">
      <v>9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3" sId="2">
    <nc r="C34">
      <v>13</v>
    </nc>
  </rcc>
  <rcc rId="1234" sId="2">
    <nc r="D34">
      <v>12</v>
    </nc>
  </rcc>
  <rcc rId="1235" sId="2">
    <nc r="E34">
      <v>18</v>
    </nc>
  </rcc>
  <rcc rId="1236" sId="2">
    <nc r="F34">
      <v>23</v>
    </nc>
  </rcc>
  <rcc rId="1237" sId="2">
    <nc r="G34">
      <v>4</v>
    </nc>
  </rcc>
  <rcc rId="1238" sId="2">
    <nc r="H34">
      <v>14</v>
    </nc>
  </rcc>
  <rcc rId="1239" sId="2">
    <nc r="I34">
      <v>22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0" sId="2">
    <nc r="C25">
      <v>17</v>
    </nc>
  </rcc>
  <rcc rId="1241" sId="2">
    <nc r="D25">
      <v>4</v>
    </nc>
  </rcc>
  <rcc rId="1242" sId="2">
    <nc r="E25">
      <v>14</v>
    </nc>
  </rcc>
  <rcc rId="1243" sId="2">
    <nc r="F25">
      <v>17</v>
    </nc>
  </rcc>
  <rcc rId="1244" sId="2">
    <nc r="G25">
      <v>8</v>
    </nc>
  </rcc>
  <rcc rId="1245" sId="2">
    <nc r="H25">
      <v>23</v>
    </nc>
  </rcc>
  <rcc rId="1246" sId="2">
    <nc r="I25">
      <v>23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7" sId="2">
    <nc r="C7">
      <v>16</v>
    </nc>
  </rcc>
  <rcc rId="1248" sId="2">
    <nc r="D7">
      <v>19</v>
    </nc>
  </rcc>
  <rcc rId="1249" sId="2">
    <nc r="E7">
      <v>18</v>
    </nc>
  </rcc>
  <rcc rId="1250" sId="2">
    <nc r="F7">
      <v>13</v>
    </nc>
  </rcc>
  <rcc rId="1251" sId="2">
    <nc r="G7">
      <v>13</v>
    </nc>
  </rcc>
  <rcc rId="1252" sId="2">
    <nc r="H7">
      <v>25</v>
    </nc>
  </rcc>
  <rcc rId="1253" sId="2">
    <nc r="I7">
      <v>24</v>
    </nc>
  </rcc>
  <rcc rId="1254" sId="2" endOfListFormulaUpdate="1">
    <oc r="J7">
      <f>SUM(C7:H7)</f>
    </oc>
    <nc r="J7">
      <f>SUM(C7:I7)</f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5" sId="2">
    <nc r="L7">
      <v>14</v>
    </nc>
  </rcc>
  <rfmt sheetId="2" sqref="L7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1256" sId="2">
    <nc r="C10">
      <v>19</v>
    </nc>
  </rcc>
  <rcc rId="1257" sId="2">
    <nc r="D10">
      <v>7</v>
    </nc>
  </rcc>
  <rcc rId="1258" sId="2">
    <nc r="E10">
      <v>19</v>
    </nc>
  </rcc>
  <rcc rId="1259" sId="2">
    <nc r="F10">
      <v>10</v>
    </nc>
  </rcc>
  <rcc rId="1260" sId="2">
    <nc r="G10">
      <v>8</v>
    </nc>
  </rcc>
  <rcc rId="1261" sId="2">
    <nc r="H10">
      <v>15</v>
    </nc>
  </rcc>
  <rcc rId="1262" sId="2">
    <nc r="I10">
      <v>8</v>
    </nc>
  </rcc>
  <rcc rId="1263" sId="2" endOfListFormulaUpdate="1">
    <oc r="J10">
      <f>SUM(C10:H10)</f>
    </oc>
    <nc r="J10">
      <f>SUM(C10:I10)</f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>
    <nc r="K33">
      <v>0</v>
    </nc>
  </rcc>
  <rcc rId="182" sId="1">
    <nc r="L33">
      <v>10</v>
    </nc>
  </rcc>
  <rcc rId="183" sId="1">
    <nc r="C22">
      <v>0</v>
    </nc>
  </rcc>
  <rcc rId="184" sId="1">
    <nc r="D22">
      <v>5</v>
    </nc>
  </rcc>
  <rcc rId="185" sId="1">
    <nc r="E22">
      <v>5</v>
    </nc>
  </rcc>
  <rcc rId="186" sId="1">
    <nc r="F22">
      <v>15</v>
    </nc>
  </rcc>
  <rcc rId="187" sId="1">
    <nc r="G22">
      <v>0</v>
    </nc>
  </rcc>
  <rcc rId="188" sId="1">
    <nc r="H22">
      <v>5</v>
    </nc>
  </rcc>
  <rcc rId="189" sId="1">
    <nc r="I22">
      <v>10</v>
    </nc>
  </rcc>
  <rcc rId="190" sId="1">
    <nc r="J22">
      <v>5</v>
    </nc>
  </rcc>
  <rcc rId="191" sId="1">
    <nc r="K22">
      <v>0</v>
    </nc>
  </rcc>
  <rcc rId="192" sId="1">
    <nc r="L22">
      <v>0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64" sId="3" ref="L1:L1048576" action="insertCol"/>
  <rcc rId="1265" sId="3" odxf="1" dxf="1">
    <nc r="L4" t="inlineStr">
      <is>
        <t>Дмитриева Венера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66" sId="3" odxf="1" dxf="1">
    <nc r="L5" t="inlineStr">
      <is>
        <t>Леншина Вера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67" sId="3" odxf="1" dxf="1">
    <nc r="L6" t="inlineStr">
      <is>
        <t>Ткачева Дарья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68" sId="3" odxf="1" dxf="1">
    <nc r="L7" t="inlineStr">
      <is>
        <t>Никитина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69" sId="3" odxf="1" dxf="1">
    <nc r="L8" t="inlineStr">
      <is>
        <t>Петрова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0" sId="3" odxf="1" dxf="1">
    <nc r="L9" t="inlineStr">
      <is>
        <t xml:space="preserve">Анциферова Юлия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1" sId="3" odxf="1" dxf="1">
    <nc r="L10" t="inlineStr">
      <is>
        <t>Харькова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1272" sId="3" ref="M1:M1048576" action="insertCol"/>
  <rfmt sheetId="3" sqref="J3:K3" start="0" length="2147483647">
    <dxf>
      <font>
        <b/>
      </font>
    </dxf>
  </rfmt>
  <rcc rId="1273" sId="3" odxf="1" dxf="1">
    <nc r="L19" t="inlineStr">
      <is>
        <t>Дмитриев Артём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4" sId="3" odxf="1" dxf="1">
    <nc r="L20" t="inlineStr">
      <is>
        <t>Большов Игорь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5" sId="3" odxf="1" dxf="1">
    <nc r="L21" t="inlineStr">
      <is>
        <t xml:space="preserve">Матевосян Ашот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6" sId="3" odxf="1" dxf="1">
    <nc r="L22" t="inlineStr">
      <is>
        <t>Баландин Владимир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7" sId="3" odxf="1" dxf="1">
    <nc r="L23" t="inlineStr">
      <is>
        <t>Бочков Илья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8" sId="3" odxf="1" dxf="1">
    <nc r="L24" t="inlineStr">
      <is>
        <t xml:space="preserve">Новиков Олег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79" sId="3" odxf="1" dxf="1">
    <nc r="L25" t="inlineStr">
      <is>
        <t>Шлоков Роман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0" sId="3" odxf="1" dxf="1">
    <nc r="L26" t="inlineStr">
      <is>
        <t>Бухтияров Никита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1" sId="3" odxf="1" dxf="1">
    <nc r="L27" t="inlineStr">
      <is>
        <t>Сидорин Денис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2" sId="3" odxf="1" dxf="1">
    <nc r="L28" t="inlineStr">
      <is>
        <t>Карелин Максим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3" sId="3" odxf="1" dxf="1">
    <nc r="L29" t="inlineStr">
      <is>
        <t>Докучаев Кирилл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4" sId="3" odxf="1" dxf="1">
    <nc r="L30" t="inlineStr">
      <is>
        <t>Шабанов Олег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5" sId="3" odxf="1" dxf="1">
    <nc r="L31" t="inlineStr">
      <is>
        <t>Арт Василий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6" sId="3" odxf="1" dxf="1">
    <nc r="L32" t="inlineStr">
      <is>
        <t>Чернов Виктор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7" sId="3" odxf="1" dxf="1">
    <nc r="L33" t="inlineStr">
      <is>
        <t>Зеленцов Алексей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8" sId="3" odxf="1" dxf="1">
    <nc r="L34" t="inlineStr">
      <is>
        <t>Козин Александр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89" sId="3" odxf="1" dxf="1">
    <nc r="L35" t="inlineStr">
      <is>
        <t>Маношкин Сергей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0" sId="3" odxf="1" dxf="1">
    <nc r="L36" t="inlineStr">
      <is>
        <t>Басманов Алексей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1" sId="3" odxf="1" dxf="1">
    <nc r="L37" t="inlineStr">
      <is>
        <t xml:space="preserve">Харьков Данила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2" sId="3" odxf="1" dxf="1">
    <nc r="L38" t="inlineStr">
      <is>
        <t xml:space="preserve">Ерошин Анатолий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3" sId="3" odxf="1" dxf="1">
    <nc r="L39" t="inlineStr">
      <is>
        <t>Мосейчук Валерий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4" sId="3" odxf="1" dxf="1">
    <nc r="L40" t="inlineStr">
      <is>
        <t>Аюпов Альберт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5" sId="3" odxf="1" dxf="1">
    <nc r="L41" t="inlineStr">
      <is>
        <t xml:space="preserve">Дербунов Григорий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6" sId="3" odxf="1" dxf="1">
    <nc r="L42" t="inlineStr">
      <is>
        <t>Сушенков Дмитрий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297" sId="3" odxf="1" dxf="1">
    <nc r="J17" t="inlineStr">
      <is>
        <t>пятерки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</border>
    </odxf>
    <n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c rId="1298" sId="3" odxf="1" dxf="1">
    <nc r="K17" t="inlineStr">
      <is>
        <t>четверки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</border>
    </odxf>
    <n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</border>
    </ndxf>
  </rcc>
  <rcmt sheetId="3" cell="L28" guid="{C99497FC-217E-4A11-874A-053ADE930005}" author="Автор" newLength="25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31" start="0" length="0">
    <dxf>
      <font>
        <b/>
        <sz val="11"/>
        <color theme="1"/>
        <name val="Calibri"/>
        <scheme val="minor"/>
      </font>
    </dxf>
  </rfmt>
  <rcc rId="1299" sId="7">
    <nc r="A32">
      <f>LARGE(Малооборотка!$K$4:$K$10,1)</f>
    </nc>
  </rcc>
  <rcc rId="1300" sId="7">
    <nc r="B32">
      <f>VLOOKUP(Итоги!A32,Малооборотка!$K$4:$N$10,4,0)</f>
    </nc>
  </rcc>
  <rcc rId="1301" sId="7">
    <nc r="A33">
      <f>LARGE(Малооборотка!$K$4:$K$10,2)</f>
    </nc>
  </rcc>
  <rcc rId="1302" sId="7">
    <nc r="B33">
      <f>VLOOKUP(Итоги!A33,Малооборотка!$K$4:$N$10,4,0)</f>
    </nc>
  </rcc>
  <rcc rId="1303" sId="7">
    <nc r="A34">
      <f>LARGE(Малооборотка!$K$4:$K$10,3)</f>
    </nc>
  </rcc>
  <rcc rId="1304" sId="7">
    <nc r="B34">
      <f>VLOOKUP(Итоги!A34,Малооборотка!$K$4:$N$10,4,0)</f>
    </nc>
  </rcc>
  <rfmt sheetId="7" sqref="A36" start="0" length="0">
    <dxf>
      <font>
        <b/>
        <sz val="11"/>
        <color theme="1"/>
        <name val="Calibri"/>
        <scheme val="minor"/>
      </font>
    </dxf>
  </rfmt>
  <rcc rId="1305" sId="7">
    <nc r="A37">
      <f>LARGE(Малооборотка!$K$19:$N$42,1)</f>
    </nc>
  </rcc>
  <rcc rId="1306" sId="7">
    <nc r="B37">
      <f>VLOOKUP(Итоги!A37,Малооборотка!$K$19:$N$42,4,0)</f>
    </nc>
  </rcc>
  <rcc rId="1307" sId="7">
    <nc r="A38">
      <f>LARGE(Малооборотка!$K$19:$N$42,2)</f>
    </nc>
  </rcc>
  <rcc rId="1308" sId="7">
    <nc r="B38">
      <f>VLOOKUP(Итоги!A38,Малооборотка!$K$19:$N$42,4,0)</f>
    </nc>
  </rcc>
  <rcc rId="1309" sId="7">
    <nc r="A39">
      <f>LARGE(Малооборотка!$K$19:$N$42,3)</f>
    </nc>
  </rcc>
  <rcc rId="1310" sId="7">
    <nc r="B39">
      <f>VLOOKUP(Итоги!A39,Малооборотка!$K$19:$N$42,4,0)</f>
    </nc>
  </rcc>
  <rcc rId="1311" sId="7">
    <nc r="A31" t="inlineStr">
      <is>
        <t>Ширма (ж)</t>
      </is>
    </nc>
  </rcc>
  <rcc rId="1312" sId="7">
    <nc r="A36" t="inlineStr">
      <is>
        <t>Ширма (м)</t>
      </is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13" sId="7">
    <oc r="A32">
      <f>LARGE(Малооборотка!$K$4:$K$10,1)</f>
    </oc>
    <nc r="A32">
      <f>LARGE(Ширма!$I$4:$I$10,1)</f>
    </nc>
  </rcc>
  <rcc rId="1314" sId="7">
    <oc r="A33">
      <f>LARGE(Малооборотка!$K$4:$K$10,2)</f>
    </oc>
    <nc r="A33">
      <f>LARGE(Ширма!$I$4:$I$10,2)</f>
    </nc>
  </rcc>
  <rcc rId="1315" sId="7">
    <oc r="A34">
      <f>LARGE(Малооборотка!$K$4:$K$10,3)</f>
    </oc>
    <nc r="A34">
      <f>LARGE(Ширма!$I$4:$I$10,3)</f>
    </nc>
  </rcc>
  <rcc rId="1316" sId="7">
    <oc r="A37">
      <f>LARGE(Малооборотка!$K$19:$N$42,1)</f>
    </oc>
    <nc r="A37">
      <f>LARGE(Ширма!$I$19:$I$42,1)</f>
    </nc>
  </rcc>
  <rcc rId="1317" sId="7">
    <oc r="A38">
      <f>LARGE(Малооборотка!$K$19:$N$42,2)</f>
    </oc>
    <nc r="A38">
      <f>LARGE(Ширма!$I$19:$I$42,2)</f>
    </nc>
  </rcc>
  <rcc rId="1318" sId="7">
    <oc r="A39">
      <f>LARGE(Малооборотка!$K$19:$N$42,3)</f>
    </oc>
    <nc r="A39">
      <f>LARGE(Ширма!$I$19:$I$42,3)</f>
    </nc>
  </rcc>
  <rcc rId="1319" sId="7">
    <oc r="B32">
      <f>VLOOKUP(Итоги!A32,Малооборотка!$K$4:$N$10,4,0)</f>
    </oc>
    <nc r="B32">
      <f>VLOOKUP(Итоги!A32,Ширма!$I$4:$L$10,4,0)</f>
    </nc>
  </rcc>
  <rcc rId="1320" sId="7">
    <oc r="B33">
      <f>VLOOKUP(Итоги!A33,Малооборотка!$K$4:$N$10,4,0)</f>
    </oc>
    <nc r="B33">
      <f>VLOOKUP(Итоги!A33,Ширма!$I$4:$L$10,4,0)</f>
    </nc>
  </rcc>
  <rcc rId="1321" sId="7">
    <oc r="B34">
      <f>VLOOKUP(Итоги!A34,Малооборотка!$K$4:$N$10,4,0)</f>
    </oc>
    <nc r="B34">
      <f>VLOOKUP(Итоги!A34,Ширма!$I$4:$L$10,4,0)</f>
    </nc>
  </rcc>
  <rcc rId="1322" sId="7">
    <oc r="B37">
      <f>VLOOKUP(Итоги!A37,Малооборотка!$K$19:$N$42,4,0)</f>
    </oc>
    <nc r="B37">
      <f>VLOOKUP(Итоги!A37,Ширма!$I$19:$L$42,4,0)</f>
    </nc>
  </rcc>
  <rcc rId="1323" sId="7">
    <oc r="B38">
      <f>VLOOKUP(Итоги!A38,Малооборотка!$K$19:$N$42,4,0)</f>
    </oc>
    <nc r="B38">
      <f>VLOOKUP(Итоги!A38,Ширма!$I$19:$L$42,4,0)</f>
    </nc>
  </rcc>
  <rcc rId="1324" sId="7">
    <oc r="B39">
      <f>VLOOKUP(Итоги!A39,Малооборотка!$K$19:$N$42,4,0)</f>
    </oc>
    <nc r="B39">
      <f>VLOOKUP(Итоги!A39,Ширма!$I$19:$L$42,4,0)</f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5" sId="2">
    <nc r="C39">
      <v>11</v>
    </nc>
  </rcc>
  <rcc rId="1326" sId="2">
    <nc r="D39">
      <v>6</v>
    </nc>
  </rcc>
  <rcc rId="1327" sId="2">
    <nc r="E39">
      <v>8</v>
    </nc>
  </rcc>
  <rcc rId="1328" sId="2">
    <nc r="F39">
      <v>7</v>
    </nc>
  </rcc>
  <rcc rId="1329" sId="2">
    <nc r="G39">
      <v>3</v>
    </nc>
  </rcc>
  <rcc rId="1330" sId="2">
    <nc r="H39">
      <v>14</v>
    </nc>
  </rcc>
  <rcc rId="1331" sId="2">
    <nc r="I39">
      <v>20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2" sId="2">
    <nc r="C21">
      <v>4</v>
    </nc>
  </rcc>
  <rcc rId="1333" sId="2">
    <nc r="D21">
      <v>10</v>
    </nc>
  </rcc>
  <rcc rId="1334" sId="2">
    <nc r="E21">
      <v>12</v>
    </nc>
  </rcc>
  <rcc rId="1335" sId="2">
    <nc r="F21">
      <v>0</v>
    </nc>
  </rcc>
  <rcc rId="1336" sId="2">
    <nc r="G21">
      <v>8</v>
    </nc>
  </rcc>
  <rcc rId="1337" sId="2">
    <nc r="H21">
      <v>8</v>
    </nc>
  </rcc>
  <rcc rId="1338" sId="2">
    <nc r="I21">
      <v>12</v>
    </nc>
  </rcc>
  <rcc rId="1339" sId="2">
    <nc r="C29">
      <v>21</v>
    </nc>
  </rcc>
  <rcc rId="1340" sId="2">
    <nc r="D29">
      <v>13</v>
    </nc>
  </rcc>
  <rcc rId="1341" sId="2">
    <nc r="E29">
      <v>13</v>
    </nc>
  </rcc>
  <rcc rId="1342" sId="2">
    <nc r="F29">
      <v>7</v>
    </nc>
  </rcc>
  <rcc rId="1343" sId="2">
    <nc r="G29">
      <v>16</v>
    </nc>
  </rcc>
  <rcc rId="1344" sId="2">
    <nc r="H29">
      <v>17</v>
    </nc>
  </rcc>
  <rcc rId="1345" sId="2">
    <nc r="I29">
      <v>5</v>
    </nc>
  </rcc>
  <rcc rId="1346" sId="2">
    <oc r="J29">
      <f>SUM(C29:I29)</f>
    </oc>
    <nc r="J29">
      <f>SUM(C29:I29)</f>
    </nc>
  </rcc>
  <rcc rId="1347" sId="2">
    <nc r="C32">
      <v>14</v>
    </nc>
  </rcc>
  <rcc rId="1348" sId="2">
    <nc r="D32">
      <v>11</v>
    </nc>
  </rcc>
  <rcc rId="1349" sId="2">
    <nc r="E32">
      <v>5</v>
    </nc>
  </rcc>
  <rcc rId="1350" sId="2">
    <nc r="F32">
      <v>25</v>
    </nc>
  </rcc>
  <rcc rId="1351" sId="2">
    <nc r="G32">
      <v>4</v>
    </nc>
  </rcc>
  <rcc rId="1352" sId="2">
    <nc r="H32">
      <v>13</v>
    </nc>
  </rcc>
  <rcc rId="1353" sId="2">
    <nc r="I32">
      <v>8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4" sId="2">
    <nc r="C28">
      <v>8</v>
    </nc>
  </rcc>
  <rcc rId="1355" sId="2">
    <nc r="D28">
      <v>23</v>
    </nc>
  </rcc>
  <rcc rId="1356" sId="2">
    <nc r="E28">
      <v>10</v>
    </nc>
  </rcc>
  <rcc rId="1357" sId="2">
    <nc r="F28">
      <v>14</v>
    </nc>
  </rcc>
  <rcc rId="1358" sId="2">
    <nc r="G28">
      <v>14</v>
    </nc>
  </rcc>
  <rcc rId="1359" sId="2">
    <nc r="H28">
      <v>28</v>
    </nc>
  </rcc>
  <rcc rId="1360" sId="2">
    <nc r="I28">
      <v>17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1" sId="2">
    <oc r="I28">
      <v>17</v>
    </oc>
    <nc r="I28">
      <v>21</v>
    </nc>
  </rcc>
  <rcc rId="1362" sId="2">
    <nc r="C36">
      <v>16</v>
    </nc>
  </rcc>
  <rcc rId="1363" sId="2">
    <nc r="D36">
      <v>21</v>
    </nc>
  </rcc>
  <rcc rId="1364" sId="2">
    <nc r="E36">
      <v>15</v>
    </nc>
  </rcc>
  <rcc rId="1365" sId="2">
    <nc r="F36">
      <v>19</v>
    </nc>
  </rcc>
  <rcc rId="1366" sId="2">
    <nc r="G36">
      <v>22</v>
    </nc>
  </rcc>
  <rcc rId="1367" sId="2">
    <nc r="H36">
      <v>16</v>
    </nc>
  </rcc>
  <rcc rId="1368" sId="2">
    <nc r="I36">
      <v>23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9" sId="2">
    <nc r="L36">
      <v>7</v>
    </nc>
  </rcc>
  <rfmt sheetId="2" sqref="L36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0" sId="2">
    <nc r="C41">
      <v>28</v>
    </nc>
  </rcc>
  <rcc rId="1371" sId="2">
    <nc r="D41">
      <v>24</v>
    </nc>
  </rcc>
  <rcc rId="1372" sId="2">
    <nc r="E41">
      <v>22</v>
    </nc>
  </rcc>
  <rcc rId="1373" sId="2">
    <nc r="F41">
      <v>23</v>
    </nc>
  </rcc>
  <rcc rId="1374" sId="2">
    <nc r="G41">
      <v>32</v>
    </nc>
  </rcc>
  <rcc rId="1375" sId="2">
    <nc r="H41">
      <v>27</v>
    </nc>
  </rcc>
  <rcc rId="1376" sId="2">
    <nc r="I41">
      <v>39</v>
    </nc>
  </rcc>
  <rcc rId="1377" sId="2">
    <oc r="J17">
      <f>MAX(J19:J31)</f>
    </oc>
    <nc r="J17">
      <f>MAX(J19:J42)</f>
    </nc>
  </rcc>
  <rcc rId="1378" sId="1">
    <oc r="M17">
      <f>MAX(M19:M31)</f>
    </oc>
    <nc r="M17">
      <f>MAX(M19:M42)</f>
    </nc>
  </rcc>
  <rcc rId="1379" sId="1">
    <oc r="M42">
      <f>SUM(C42:L42)</f>
    </oc>
    <nc r="M42">
      <f>SUM(C42:L42)</f>
    </nc>
  </rcc>
  <rcc rId="1380" sId="3">
    <oc r="H17">
      <f>MAX(H19:H31)</f>
    </oc>
    <nc r="H17">
      <f>MAX(H19:H42)</f>
    </nc>
  </rcc>
  <rcc rId="1381" sId="4">
    <oc r="J17">
      <f>MAX(J19:J31)</f>
    </oc>
    <nc r="J17">
      <f>MAX(J19:J42)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2" sId="2">
    <nc r="C40">
      <v>21</v>
    </nc>
  </rcc>
  <rcc rId="1383" sId="2">
    <nc r="D40">
      <v>13</v>
    </nc>
  </rcc>
  <rcc rId="1384" sId="2">
    <nc r="E40">
      <v>15</v>
    </nc>
  </rcc>
  <rcc rId="1385" sId="2">
    <nc r="F40">
      <v>23</v>
    </nc>
  </rcc>
  <rcc rId="1386" sId="2">
    <nc r="G40">
      <v>20</v>
    </nc>
  </rcc>
  <rcc rId="1387" sId="2">
    <nc r="H40">
      <v>27</v>
    </nc>
  </rcc>
  <rcc rId="1388" sId="2">
    <nc r="I40">
      <v>19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>
    <nc r="C42">
      <v>5</v>
    </nc>
  </rcc>
  <rcc rId="194" sId="1">
    <nc r="D42">
      <v>0</v>
    </nc>
  </rcc>
  <rcc rId="195" sId="1">
    <nc r="E42">
      <v>5</v>
    </nc>
  </rcc>
  <rcc rId="196" sId="1">
    <nc r="F42">
      <v>0</v>
    </nc>
  </rcc>
  <rcc rId="197" sId="1">
    <nc r="G42">
      <v>5</v>
    </nc>
  </rcc>
  <rcc rId="198" sId="1">
    <nc r="H42">
      <v>0</v>
    </nc>
  </rcc>
  <rcc rId="199" sId="1">
    <nc r="I42">
      <v>5</v>
    </nc>
  </rcc>
  <rcc rId="200" sId="1">
    <nc r="J42">
      <v>0</v>
    </nc>
  </rcc>
  <rcc rId="201" sId="1">
    <nc r="K42">
      <v>5</v>
    </nc>
  </rcc>
  <rcc rId="202" sId="1">
    <nc r="L42">
      <v>0</v>
    </nc>
  </rcc>
  <rcc rId="203" sId="1" endOfListFormulaUpdate="1">
    <oc r="M42">
      <f>SUM(C42:I42)</f>
    </oc>
    <nc r="M42">
      <f>SUM(C42:L42)</f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9" sId="2">
    <oc r="E40">
      <v>15</v>
    </oc>
    <nc r="E40">
      <v>13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0" sId="4">
    <oc r="J4">
      <f>SUM(C4:F4)</f>
    </oc>
    <nc r="J4">
      <f>SUM(C4:I4)</f>
    </nc>
  </rcc>
  <rcc rId="1391" sId="4">
    <oc r="J5">
      <f>SUM(C5:F5)</f>
    </oc>
    <nc r="J5">
      <f>SUM(C5:I5)</f>
    </nc>
  </rcc>
  <rcc rId="1392" sId="4">
    <oc r="J6">
      <f>SUM(C6:F6)</f>
    </oc>
    <nc r="J6">
      <f>SUM(C6:I6)</f>
    </nc>
  </rcc>
  <rcc rId="1393" sId="4">
    <oc r="J7">
      <f>SUM(C7:F7)</f>
    </oc>
    <nc r="J7">
      <f>SUM(C7:I7)</f>
    </nc>
  </rcc>
  <rcc rId="1394" sId="4">
    <oc r="J8">
      <f>SUM(C8:F8)</f>
    </oc>
    <nc r="J8">
      <f>SUM(C8:I8)</f>
    </nc>
  </rcc>
  <rcc rId="1395" sId="4">
    <oc r="J9">
      <f>SUM(C9:F9)</f>
    </oc>
    <nc r="J9">
      <f>SUM(C9:I9)</f>
    </nc>
  </rcc>
  <rcc rId="1396" sId="4">
    <oc r="J10">
      <f>SUM(C10:F10)</f>
    </oc>
    <nc r="J10">
      <f>SUM(C10:I10)</f>
    </nc>
  </rcc>
  <rcc rId="1397" sId="4">
    <oc r="J19">
      <f>SUM(C19:F19)</f>
    </oc>
    <nc r="J19">
      <f>SUM(C19:I19)</f>
    </nc>
  </rcc>
  <rcc rId="1398" sId="4" odxf="1" dxf="1">
    <oc r="J20">
      <f>SUM(C20:F20)</f>
    </oc>
    <nc r="J20">
      <f>SUM(C20:I20)</f>
    </nc>
    <ndxf>
      <border outline="0">
        <top/>
      </border>
    </ndxf>
  </rcc>
  <rcc rId="1399" sId="4" odxf="1" dxf="1">
    <oc r="J21">
      <f>SUM(C21:F21)</f>
    </oc>
    <nc r="J21">
      <f>SUM(C21:I21)</f>
    </nc>
    <odxf>
      <font>
        <color auto="1"/>
      </font>
      <border outline="0">
        <top style="thin">
          <color indexed="64"/>
        </top>
      </border>
    </odxf>
    <ndxf>
      <font>
        <sz val="11"/>
        <color theme="1"/>
        <name val="Calibri"/>
        <scheme val="minor"/>
      </font>
      <border outline="0">
        <top/>
      </border>
    </ndxf>
  </rcc>
  <rcc rId="1400" sId="4" odxf="1" dxf="1">
    <oc r="J22">
      <f>SUM(C22:F22)</f>
    </oc>
    <nc r="J22">
      <f>SUM(C22:I22)</f>
    </nc>
    <odxf>
      <border outline="0">
        <top style="thin">
          <color indexed="64"/>
        </top>
      </border>
    </odxf>
    <ndxf>
      <border outline="0">
        <top/>
      </border>
    </ndxf>
  </rcc>
  <rcc rId="1401" sId="4" odxf="1" dxf="1">
    <oc r="J23">
      <f>SUM(C23:F23)</f>
    </oc>
    <nc r="J23">
      <f>SUM(C23:I23)</f>
    </nc>
    <odxf>
      <border outline="0">
        <top style="thin">
          <color indexed="64"/>
        </top>
      </border>
    </odxf>
    <ndxf>
      <border outline="0">
        <top/>
      </border>
    </ndxf>
  </rcc>
  <rcc rId="1402" sId="4" odxf="1" dxf="1">
    <oc r="J24">
      <f>SUM(C24:F24)</f>
    </oc>
    <nc r="J24">
      <f>SUM(C24:I24)</f>
    </nc>
    <odxf>
      <border outline="0">
        <top style="thin">
          <color indexed="64"/>
        </top>
      </border>
    </odxf>
    <ndxf>
      <border outline="0">
        <top/>
      </border>
    </ndxf>
  </rcc>
  <rcc rId="1403" sId="4" odxf="1" dxf="1">
    <oc r="J25">
      <f>SUM(C25:F25)</f>
    </oc>
    <nc r="J25">
      <f>SUM(C25:I25)</f>
    </nc>
    <odxf>
      <border outline="0">
        <top style="thin">
          <color indexed="64"/>
        </top>
      </border>
    </odxf>
    <ndxf>
      <border outline="0">
        <top/>
      </border>
    </ndxf>
  </rcc>
  <rcc rId="1404" sId="4" odxf="1" dxf="1">
    <oc r="J26">
      <f>SUM(C26:F26)</f>
    </oc>
    <nc r="J26">
      <f>SUM(C26:I26)</f>
    </nc>
    <odxf>
      <border outline="0">
        <top style="thin">
          <color indexed="64"/>
        </top>
      </border>
    </odxf>
    <ndxf>
      <border outline="0">
        <top/>
      </border>
    </ndxf>
  </rcc>
  <rcc rId="1405" sId="4" odxf="1" dxf="1">
    <oc r="J27">
      <f>SUM(C27:F27)</f>
    </oc>
    <nc r="J27">
      <f>SUM(C27:I27)</f>
    </nc>
    <odxf>
      <border outline="0">
        <top style="thin">
          <color indexed="64"/>
        </top>
      </border>
    </odxf>
    <ndxf>
      <border outline="0">
        <top/>
      </border>
    </ndxf>
  </rcc>
  <rcc rId="1406" sId="4" odxf="1" dxf="1">
    <oc r="J28">
      <f>SUM(C28:F28)</f>
    </oc>
    <nc r="J28">
      <f>SUM(C28:I28)</f>
    </nc>
    <odxf>
      <border outline="0">
        <top style="thin">
          <color indexed="64"/>
        </top>
      </border>
    </odxf>
    <ndxf>
      <border outline="0">
        <top/>
      </border>
    </ndxf>
  </rcc>
  <rcc rId="1407" sId="4" odxf="1" dxf="1">
    <oc r="J29">
      <f>SUM(C29:F29)</f>
    </oc>
    <nc r="J29">
      <f>SUM(C29:I29)</f>
    </nc>
    <odxf>
      <border outline="0">
        <top style="thin">
          <color indexed="64"/>
        </top>
      </border>
    </odxf>
    <ndxf>
      <border outline="0">
        <top/>
      </border>
    </ndxf>
  </rcc>
  <rcc rId="1408" sId="4" odxf="1" dxf="1">
    <oc r="J30">
      <f>SUM(C30:F30)</f>
    </oc>
    <nc r="J30">
      <f>SUM(C30:I30)</f>
    </nc>
    <odxf>
      <border outline="0">
        <top style="thin">
          <color indexed="64"/>
        </top>
      </border>
    </odxf>
    <ndxf>
      <border outline="0">
        <top/>
      </border>
    </ndxf>
  </rcc>
  <rcc rId="1409" sId="4" odxf="1" dxf="1">
    <oc r="J31">
      <f>SUM(C31:F31)</f>
    </oc>
    <nc r="J31">
      <f>SUM(C31:I31)</f>
    </nc>
    <odxf>
      <border outline="0">
        <top style="thin">
          <color indexed="64"/>
        </top>
      </border>
    </odxf>
    <ndxf>
      <border outline="0">
        <top/>
      </border>
    </ndxf>
  </rcc>
  <rcc rId="1410" sId="4" odxf="1" dxf="1">
    <oc r="J32">
      <f>SUM(C32:F32)</f>
    </oc>
    <nc r="J32">
      <f>SUM(C32:I32)</f>
    </nc>
    <odxf>
      <border outline="0">
        <top style="thin">
          <color indexed="64"/>
        </top>
      </border>
    </odxf>
    <ndxf>
      <border outline="0">
        <top/>
      </border>
    </ndxf>
  </rcc>
  <rcc rId="1411" sId="4" odxf="1" dxf="1">
    <oc r="J33">
      <f>SUM(C33:F33)</f>
    </oc>
    <nc r="J33">
      <f>SUM(C33:I33)</f>
    </nc>
    <odxf>
      <border outline="0">
        <top style="thin">
          <color indexed="64"/>
        </top>
      </border>
    </odxf>
    <ndxf>
      <border outline="0">
        <top/>
      </border>
    </ndxf>
  </rcc>
  <rcc rId="1412" sId="4" odxf="1" dxf="1">
    <oc r="J34">
      <f>SUM(C34:F34)</f>
    </oc>
    <nc r="J34">
      <f>SUM(C34:I34)</f>
    </nc>
    <odxf>
      <border outline="0">
        <top style="thin">
          <color indexed="64"/>
        </top>
      </border>
    </odxf>
    <ndxf>
      <border outline="0">
        <top/>
      </border>
    </ndxf>
  </rcc>
  <rcc rId="1413" sId="4" odxf="1" dxf="1">
    <oc r="J35">
      <f>SUM(C35:F35)</f>
    </oc>
    <nc r="J35">
      <f>SUM(C35:I35)</f>
    </nc>
    <odxf>
      <border outline="0">
        <top style="thin">
          <color indexed="64"/>
        </top>
      </border>
    </odxf>
    <ndxf>
      <border outline="0">
        <top/>
      </border>
    </ndxf>
  </rcc>
  <rcc rId="1414" sId="4" odxf="1" dxf="1">
    <oc r="J36">
      <f>SUM(C36:F36)</f>
    </oc>
    <nc r="J36">
      <f>SUM(C36:I36)</f>
    </nc>
    <odxf>
      <border outline="0">
        <top style="thin">
          <color indexed="64"/>
        </top>
      </border>
    </odxf>
    <ndxf>
      <border outline="0">
        <top/>
      </border>
    </ndxf>
  </rcc>
  <rcc rId="1415" sId="4" odxf="1" dxf="1">
    <oc r="J37">
      <f>SUM(C37:F37)</f>
    </oc>
    <nc r="J37">
      <f>SUM(C37:I37)</f>
    </nc>
    <odxf>
      <border outline="0">
        <top style="thin">
          <color indexed="64"/>
        </top>
      </border>
    </odxf>
    <ndxf>
      <border outline="0">
        <top/>
      </border>
    </ndxf>
  </rcc>
  <rcc rId="1416" sId="4" odxf="1" dxf="1">
    <oc r="J38">
      <f>SUM(C38:F38)</f>
    </oc>
    <nc r="J38">
      <f>SUM(C38:I38)</f>
    </nc>
    <odxf>
      <border outline="0">
        <top style="thin">
          <color indexed="64"/>
        </top>
      </border>
    </odxf>
    <ndxf>
      <border outline="0">
        <top/>
      </border>
    </ndxf>
  </rcc>
  <rcc rId="1417" sId="4" odxf="1" dxf="1">
    <oc r="J39">
      <f>SUM(C39:F39)</f>
    </oc>
    <nc r="J39">
      <f>SUM(C39:I39)</f>
    </nc>
    <odxf>
      <border outline="0">
        <top style="thin">
          <color indexed="64"/>
        </top>
      </border>
    </odxf>
    <ndxf>
      <border outline="0">
        <top/>
      </border>
    </ndxf>
  </rcc>
  <rcc rId="1418" sId="4" odxf="1" dxf="1">
    <oc r="J40">
      <f>SUM(C40:F40)</f>
    </oc>
    <nc r="J40">
      <f>SUM(C40:I40)</f>
    </nc>
    <odxf>
      <border outline="0">
        <top style="thin">
          <color indexed="64"/>
        </top>
      </border>
    </odxf>
    <ndxf>
      <border outline="0">
        <top/>
      </border>
    </ndxf>
  </rcc>
  <rcc rId="1419" sId="4" odxf="1" dxf="1">
    <oc r="J41">
      <f>SUM(C41:F41)</f>
    </oc>
    <nc r="J41">
      <f>SUM(C41:I41)</f>
    </nc>
    <odxf>
      <border outline="0">
        <top style="thin">
          <color indexed="64"/>
        </top>
      </border>
    </odxf>
    <ndxf>
      <border outline="0">
        <top/>
      </border>
    </ndxf>
  </rcc>
  <rcc rId="1420" sId="4" odxf="1" dxf="1">
    <oc r="J42">
      <f>SUM(C42:F42)</f>
    </oc>
    <nc r="J42">
      <f>SUM(C42:I42)</f>
    </nc>
    <odxf>
      <border outline="0">
        <top style="thin">
          <color indexed="64"/>
        </top>
      </border>
    </odxf>
    <ndxf>
      <border outline="0">
        <top/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1" sId="2">
    <nc r="C26">
      <v>4</v>
    </nc>
  </rcc>
  <rcc rId="1422" sId="2">
    <nc r="D26">
      <v>15</v>
    </nc>
  </rcc>
  <rcc rId="1423" sId="2">
    <nc r="E26">
      <v>17</v>
    </nc>
  </rcc>
  <rcc rId="1424" sId="2">
    <nc r="F26">
      <v>30</v>
    </nc>
  </rcc>
  <rcc rId="1425" sId="2">
    <nc r="G26">
      <v>13</v>
    </nc>
  </rcc>
  <rcc rId="1426" sId="2">
    <nc r="H26">
      <v>16</v>
    </nc>
  </rcc>
  <rcc rId="1427" sId="2">
    <nc r="I26">
      <v>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8" sId="2">
    <nc r="C8">
      <v>8</v>
    </nc>
  </rcc>
  <rcc rId="1429" sId="2">
    <nc r="D8">
      <v>5</v>
    </nc>
  </rcc>
  <rcc rId="1430" sId="2">
    <nc r="E8">
      <v>7</v>
    </nc>
  </rcc>
  <rcc rId="1431" sId="2">
    <nc r="F8">
      <v>4</v>
    </nc>
  </rcc>
  <rcc rId="1432" sId="2">
    <nc r="G8">
      <v>7</v>
    </nc>
  </rcc>
  <rcc rId="1433" sId="2">
    <nc r="H8">
      <v>9</v>
    </nc>
  </rcc>
  <rcc rId="1434" sId="2">
    <nc r="I8">
      <v>0</v>
    </nc>
  </rcc>
  <rcc rId="1435" sId="2" endOfListFormulaUpdate="1">
    <oc r="J8">
      <f>SUM(C8:H8)</f>
    </oc>
    <nc r="J8">
      <f>SUM(C8:I8)</f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6" sId="2">
    <nc r="C37">
      <v>16</v>
    </nc>
  </rcc>
  <rcc rId="1437" sId="2">
    <nc r="D37">
      <v>18</v>
    </nc>
  </rcc>
  <rcc rId="1438" sId="2">
    <nc r="E37">
      <v>17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9" sId="2">
    <nc r="F37">
      <v>23</v>
    </nc>
  </rcc>
  <rcc rId="1440" sId="2">
    <nc r="G37">
      <v>21</v>
    </nc>
  </rcc>
  <rcc rId="1441" sId="2">
    <nc r="H37">
      <v>21</v>
    </nc>
  </rcc>
  <rcc rId="1442" sId="2">
    <nc r="I37">
      <v>26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3" sId="2">
    <nc r="C24">
      <v>15</v>
    </nc>
  </rcc>
  <rcc rId="1444" sId="2">
    <nc r="D24">
      <v>30</v>
    </nc>
  </rcc>
  <rcc rId="1445" sId="2">
    <nc r="E24">
      <v>12</v>
    </nc>
  </rcc>
  <rcc rId="1446" sId="2">
    <nc r="F24">
      <v>20</v>
    </nc>
  </rcc>
  <rcc rId="1447" sId="2">
    <nc r="G24">
      <v>15</v>
    </nc>
  </rcc>
  <rcc rId="1448" sId="2">
    <nc r="H24">
      <v>17</v>
    </nc>
  </rcc>
  <rcc rId="1449" sId="2">
    <nc r="I24">
      <v>26</v>
    </nc>
  </rcc>
  <rcc rId="1450" sId="2">
    <oc r="J24">
      <f>SUM(C24:I24)</f>
    </oc>
    <nc r="J24">
      <f>SUM(C24:I24)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1" sId="2">
    <nc r="C27">
      <v>26</v>
    </nc>
  </rcc>
  <rcc rId="1452" sId="2">
    <nc r="D27">
      <v>16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3" sId="2">
    <nc r="E27">
      <v>36</v>
    </nc>
  </rcc>
  <rcc rId="1454" sId="2">
    <nc r="F27">
      <v>11</v>
    </nc>
  </rcc>
  <rcc rId="1455" sId="2">
    <nc r="G27">
      <v>18</v>
    </nc>
  </rcc>
  <rcc rId="1456" sId="2">
    <nc r="H27">
      <v>36</v>
    </nc>
  </rcc>
  <rcc rId="1457" sId="2">
    <nc r="I27">
      <v>28</v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8" sId="2">
    <oc r="I27">
      <v>28</v>
    </oc>
    <nc r="I27">
      <v>27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" sId="1">
    <nc r="C31">
      <v>0</v>
    </nc>
  </rcc>
  <rcc rId="205" sId="1">
    <nc r="D31">
      <v>0</v>
    </nc>
  </rcc>
  <rcc rId="206" sId="1">
    <nc r="E31">
      <v>5</v>
    </nc>
  </rcc>
  <rcc rId="207" sId="1">
    <nc r="F31">
      <v>5</v>
    </nc>
  </rcc>
  <rcc rId="208" sId="1">
    <nc r="G31">
      <v>5</v>
    </nc>
  </rcc>
  <rcc rId="209" sId="1">
    <nc r="H31">
      <v>5</v>
    </nc>
  </rcc>
  <rcc rId="210" sId="1">
    <nc r="I31">
      <v>5</v>
    </nc>
  </rcc>
  <rcc rId="211" sId="1">
    <nc r="J31">
      <v>5</v>
    </nc>
  </rcc>
  <rcc rId="212" sId="1">
    <nc r="K31">
      <v>5</v>
    </nc>
  </rcc>
  <rcc rId="213" sId="1">
    <nc r="L31">
      <v>0</v>
    </nc>
  </rcc>
  <rcc rId="214" sId="1" endOfListFormulaUpdate="1">
    <oc r="M31">
      <f>SUM(C31:I31)</f>
    </oc>
    <nc r="M31">
      <f>SUM(C31:L31)</f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9" sId="2">
    <nc r="C23">
      <v>12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0" sId="2">
    <nc r="D23">
      <v>17</v>
    </nc>
  </rcc>
  <rcc rId="1461" sId="2">
    <nc r="F23">
      <v>14</v>
    </nc>
  </rcc>
  <rcc rId="1462" sId="2">
    <nc r="G23">
      <v>12</v>
    </nc>
  </rcc>
  <rcc rId="1463" sId="2">
    <nc r="H23">
      <v>20</v>
    </nc>
  </rcc>
  <rcc rId="1464" sId="2">
    <nc r="I23">
      <v>21</v>
    </nc>
  </rcc>
  <rcc rId="1465" sId="2">
    <nc r="E23">
      <v>16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6" sId="2">
    <oc r="C4">
      <v>1</v>
    </oc>
    <nc r="C4">
      <v>16</v>
    </nc>
  </rcc>
  <rcc rId="1467" sId="2">
    <nc r="D4">
      <v>14</v>
    </nc>
  </rcc>
  <rcc rId="1468" sId="2">
    <nc r="E4">
      <v>10</v>
    </nc>
  </rcc>
  <rcc rId="1469" sId="2">
    <nc r="G4">
      <v>27</v>
    </nc>
  </rcc>
  <rcc rId="1470" sId="2">
    <nc r="H4">
      <v>22</v>
    </nc>
  </rcc>
  <rcc rId="1471" sId="2">
    <nc r="I4">
      <v>12</v>
    </nc>
  </rcc>
  <rcc rId="1472" sId="2" endOfListFormulaUpdate="1">
    <oc r="J4">
      <f>SUM(C4:H4)</f>
    </oc>
    <nc r="J4">
      <f>SUM(C4:I4)</f>
    </nc>
  </rcc>
  <rcc rId="1473" sId="2">
    <nc r="F4">
      <v>15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4" sId="2">
    <nc r="C38">
      <v>20</v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5" sId="2">
    <nc r="D38">
      <v>16</v>
    </nc>
  </rcc>
  <rcc rId="1476" sId="2">
    <nc r="E38">
      <v>20</v>
    </nc>
  </rcc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77" sId="2">
    <nc r="F38">
      <v>30</v>
    </nc>
  </rcc>
  <rcc rId="1478" sId="2">
    <nc r="G38">
      <v>18</v>
    </nc>
  </rcc>
  <rcc rId="1479" sId="2">
    <nc r="H38">
      <v>16</v>
    </nc>
  </rcc>
  <rcc rId="1480" sId="2">
    <nc r="I38">
      <v>16</v>
    </nc>
  </rc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25">
    <dxf>
      <fill>
        <patternFill patternType="solid">
          <bgColor rgb="FFFFFF00"/>
        </patternFill>
      </fill>
    </dxf>
  </rfmt>
  <rcc rId="1481" sId="5" odxf="1" dxf="1">
    <oc r="D3">
      <f>Малооборотка!K19</f>
    </oc>
    <nc r="D3">
      <f>Малооборотка!K19</f>
    </nc>
    <odxf>
      <fill>
        <patternFill patternType="none">
          <bgColor indexed="65"/>
        </patternFill>
      </fill>
    </odxf>
    <ndxf>
      <fill>
        <patternFill patternType="solid">
          <bgColor theme="0" tint="-0.34998626667073579"/>
        </patternFill>
      </fill>
    </ndxf>
  </rcc>
  <rcc rId="1482" sId="5" odxf="1" dxf="1">
    <oc r="D11">
      <f>Малооборотка!K27</f>
    </oc>
    <nc r="D11">
      <f>Малооборотка!K27</f>
    </nc>
    <odxf>
      <fill>
        <patternFill patternType="none">
          <bgColor indexed="65"/>
        </patternFill>
      </fill>
    </odxf>
    <ndxf>
      <fill>
        <patternFill patternType="solid">
          <bgColor theme="5" tint="-0.249977111117893"/>
        </patternFill>
      </fill>
    </ndxf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O5">
    <dxf>
      <fill>
        <patternFill patternType="solid">
          <bgColor rgb="FFFFFF00"/>
        </patternFill>
      </fill>
    </dxf>
  </rfmt>
  <rcc rId="1483" sId="5" odxf="1" dxf="1">
    <oc r="O6">
      <f>Малооборотка!K7</f>
    </oc>
    <nc r="O6">
      <f>Малооборотка!K7</f>
    </nc>
    <odxf>
      <fill>
        <patternFill patternType="none">
          <bgColor indexed="65"/>
        </patternFill>
      </fill>
    </odxf>
    <ndxf>
      <fill>
        <patternFill patternType="solid">
          <bgColor theme="0" tint="-0.34998626667073579"/>
        </patternFill>
      </fill>
    </ndxf>
  </rcc>
  <rcc rId="1484" sId="5" odxf="1" dxf="1">
    <oc r="O8">
      <f>Малооборотка!K9</f>
    </oc>
    <nc r="O8">
      <f>Малооборотка!K9</f>
    </nc>
    <odxf>
      <fill>
        <patternFill patternType="none">
          <bgColor indexed="65"/>
        </patternFill>
      </fill>
    </odxf>
    <ndxf>
      <fill>
        <patternFill patternType="solid">
          <bgColor theme="5" tint="-0.249977111117893"/>
        </patternFill>
      </fill>
    </ndxf>
  </rcc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85" sId="3">
    <oc r="H19">
      <f>SUM(C19:F19)</f>
    </oc>
    <nc r="H19">
      <f>SUM(C19:F19)</f>
    </nc>
  </rcc>
  <rcc rId="1486" sId="3">
    <oc r="H4">
      <f>SUM(C4:F4)</f>
    </oc>
    <nc r="H4">
      <f>SUM(C4:F4)</f>
    </nc>
  </rcc>
  <rfmt sheetId="7" sqref="A41" start="0" length="0">
    <dxf>
      <font>
        <b/>
        <sz val="11"/>
        <color theme="1"/>
        <name val="Calibri"/>
        <scheme val="minor"/>
      </font>
    </dxf>
  </rfmt>
  <rcc rId="1487" sId="7">
    <nc r="A42">
      <f>LARGE(Ширма!$I$4:$I$10,1)</f>
    </nc>
  </rcc>
  <rcc rId="1488" sId="7">
    <nc r="B42">
      <f>VLOOKUP(Итоги!A42,Ширма!$I$4:$L$10,4,0)</f>
    </nc>
  </rcc>
  <rcc rId="1489" sId="7">
    <nc r="A43">
      <f>LARGE(Ширма!$I$4:$I$10,2)</f>
    </nc>
  </rcc>
  <rcc rId="1490" sId="7">
    <nc r="B43">
      <f>VLOOKUP(Итоги!A43,Ширма!$I$4:$L$10,4,0)</f>
    </nc>
  </rcc>
  <rcc rId="1491" sId="7">
    <nc r="A44">
      <f>LARGE(Ширма!$I$4:$I$10,3)</f>
    </nc>
  </rcc>
  <rcc rId="1492" sId="7">
    <nc r="B44">
      <f>VLOOKUP(Итоги!A44,Ширма!$I$4:$L$10,4,0)</f>
    </nc>
  </rcc>
  <rcc rId="1493" sId="7" odxf="1" dxf="1">
    <nc r="A46" t="inlineStr">
      <is>
        <t>Ширма (м)</t>
      </is>
    </nc>
    <odxf>
      <font>
        <b val="0"/>
        <sz val="11"/>
        <color theme="1"/>
        <name val="Calibri"/>
        <scheme val="minor"/>
      </font>
    </odxf>
    <ndxf>
      <font>
        <b/>
        <sz val="11"/>
        <color theme="1"/>
        <name val="Calibri"/>
        <scheme val="minor"/>
      </font>
    </ndxf>
  </rcc>
  <rcc rId="1494" sId="7">
    <nc r="A47">
      <f>LARGE(Ширма!$I$19:$I$42,1)</f>
    </nc>
  </rcc>
  <rcc rId="1495" sId="7">
    <nc r="B47">
      <f>VLOOKUP(Итоги!A47,Ширма!$I$19:$L$42,4,0)</f>
    </nc>
  </rcc>
  <rcc rId="1496" sId="7">
    <nc r="A48">
      <f>LARGE(Ширма!$I$19:$I$42,2)</f>
    </nc>
  </rcc>
  <rcc rId="1497" sId="7">
    <nc r="B48">
      <f>VLOOKUP(Итоги!A48,Ширма!$I$19:$L$42,4,0)</f>
    </nc>
  </rcc>
  <rcc rId="1498" sId="7">
    <nc r="A49">
      <f>LARGE(Ширма!$I$19:$I$42,3)</f>
    </nc>
  </rcc>
  <rcc rId="1499" sId="7">
    <nc r="B49">
      <f>VLOOKUP(Итоги!A49,Ширма!$I$19:$L$42,4,0)</f>
    </nc>
  </rcc>
  <rfmt sheetId="7" sqref="A40:XFD40">
    <dxf>
      <fill>
        <patternFill patternType="solid">
          <bgColor rgb="FFFFFF00"/>
        </patternFill>
      </fill>
    </dxf>
  </rfmt>
  <rfmt sheetId="7" sqref="A30:XFD30">
    <dxf>
      <fill>
        <patternFill patternType="solid">
          <bgColor rgb="FFFFFF00"/>
        </patternFill>
      </fill>
    </dxf>
  </rfmt>
  <rfmt sheetId="7" sqref="A20:XFD20">
    <dxf>
      <fill>
        <patternFill patternType="solid">
          <bgColor rgb="FFFFFF00"/>
        </patternFill>
      </fill>
    </dxf>
  </rfmt>
  <rrc rId="1500" sId="7" ref="A11:XFD11" action="deleteRow">
    <rfmt sheetId="7" xfDxf="1" sqref="A11:XFD11" start="0" length="0"/>
    <rcc rId="0" sId="7" dxf="1">
      <nc r="A11" t="inlineStr">
        <is>
          <t>Малооборотное (ж)</t>
        </is>
      </nc>
      <ndxf>
        <font>
          <b/>
          <sz val="11"/>
          <color theme="1"/>
          <name val="Calibri"/>
          <scheme val="minor"/>
        </font>
      </ndxf>
    </rcc>
  </rrc>
  <rrc rId="1501" sId="7" ref="A11:XFD11" action="deleteRow">
    <rfmt sheetId="7" xfDxf="1" sqref="A11:XFD11" start="0" length="0"/>
    <rcc rId="0" sId="7">
      <nc r="A11">
        <f>LARGE(Малооборотка!$K$4:$K$10,1)</f>
      </nc>
    </rcc>
    <rcc rId="0" sId="7">
      <nc r="B11">
        <f>VLOOKUP(Итоги!A11,Малооборотка!$K$4:$N$10,4,0)</f>
      </nc>
    </rcc>
  </rrc>
  <rrc rId="1502" sId="7" ref="A11:XFD11" action="deleteRow">
    <rfmt sheetId="7" xfDxf="1" sqref="A11:XFD11" start="0" length="0"/>
    <rcc rId="0" sId="7">
      <nc r="A11">
        <f>LARGE(Малооборотка!$K$4:$K$10,2)</f>
      </nc>
    </rcc>
    <rcc rId="0" sId="7">
      <nc r="B11">
        <f>VLOOKUP(Итоги!A11,Малооборотка!$K$4:$N$10,4,0)</f>
      </nc>
    </rcc>
  </rrc>
  <rrc rId="1503" sId="7" ref="A11:XFD11" action="deleteRow">
    <rfmt sheetId="7" xfDxf="1" sqref="A11:XFD11" start="0" length="0"/>
    <rcc rId="0" sId="7">
      <nc r="A11">
        <f>LARGE(Малооборотка!$K$4:$K$10,3)</f>
      </nc>
    </rcc>
    <rcc rId="0" sId="7">
      <nc r="B11">
        <f>VLOOKUP(Итоги!A11,Малооборотка!$K$4:$N$10,4,0)</f>
      </nc>
    </rcc>
  </rrc>
  <rrc rId="1504" sId="7" ref="A11:XFD11" action="deleteRow">
    <rfmt sheetId="7" xfDxf="1" sqref="A11:XFD11" start="0" length="0"/>
  </rrc>
  <rrc rId="1505" sId="7" ref="A11:XFD11" action="deleteRow">
    <rfmt sheetId="7" xfDxf="1" sqref="A11:XFD11" start="0" length="0"/>
    <rcc rId="0" sId="7" dxf="1">
      <nc r="A11" t="inlineStr">
        <is>
          <t>Малооборотное (м)</t>
        </is>
      </nc>
      <ndxf>
        <font>
          <b/>
          <sz val="11"/>
          <color theme="1"/>
          <name val="Calibri"/>
          <scheme val="minor"/>
        </font>
      </ndxf>
    </rcc>
  </rrc>
  <rrc rId="1506" sId="7" ref="A11:XFD11" action="deleteRow">
    <rfmt sheetId="7" xfDxf="1" sqref="A11:XFD11" start="0" length="0"/>
    <rcc rId="0" sId="7">
      <nc r="A11">
        <f>LARGE(Малооборотка!$K$19:$N$42,1)</f>
      </nc>
    </rcc>
    <rcc rId="0" sId="7">
      <nc r="B11">
        <f>VLOOKUP(Итоги!A11,Малооборотка!$K$19:$N$42,4,0)</f>
      </nc>
    </rcc>
  </rrc>
  <rrc rId="1507" sId="7" ref="A11:XFD11" action="deleteRow">
    <rfmt sheetId="7" xfDxf="1" sqref="A11:XFD11" start="0" length="0"/>
    <rcc rId="0" sId="7">
      <nc r="A11">
        <f>LARGE(Малооборотка!$K$19:$N$42,2)</f>
      </nc>
    </rcc>
    <rcc rId="0" sId="7">
      <nc r="B11">
        <f>VLOOKUP(Итоги!A11,Малооборотка!$K$19:$N$42,4,0)</f>
      </nc>
    </rcc>
  </rrc>
  <rrc rId="1508" sId="7" ref="A11:XFD11" action="deleteRow">
    <rfmt sheetId="7" xfDxf="1" sqref="A11:XFD11" start="0" length="0"/>
    <rcc rId="0" sId="7">
      <nc r="A11">
        <f>LARGE(Малооборотка!$K$19:$N$42,3)</f>
      </nc>
    </rcc>
    <rcc rId="0" sId="7">
      <nc r="B11">
        <f>VLOOKUP(Итоги!A11,Малооборотка!$K$19:$N$42,4,0)</f>
      </nc>
    </rcc>
  </rrc>
  <rrc rId="1509" sId="7" ref="A10:XFD10" action="deleteRow">
    <rfmt sheetId="7" xfDxf="1" sqref="A10:XFD10" start="0" length="0"/>
  </rrc>
  <rcc rId="1510" sId="7">
    <oc r="B12">
      <f>VLOOKUP(Итоги!A12,Малооборотка!$K$4:$N$10,4,0)</f>
    </oc>
    <nc r="B12">
      <f>VLOOKUP(Итоги!A12,Малооборотка!$K$4:$N$10,4,0)</f>
    </nc>
  </rcc>
  <rcc rId="1511" sId="7">
    <nc r="A31" t="inlineStr">
      <is>
        <t>Чингачгук (ж)</t>
      </is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12" sId="7">
    <oc r="A36" t="inlineStr">
      <is>
        <t>Ширма (м)</t>
      </is>
    </oc>
    <nc r="A36" t="inlineStr">
      <is>
        <t>Чингачгук (м)</t>
      </is>
    </nc>
  </rcc>
  <rcc rId="1513" sId="7">
    <oc r="A32">
      <f>LARGE(Ширма!$I$4:$I$10,1)</f>
    </oc>
    <nc r="A32">
      <f>LARGE(Чингачгук!$K$4:$K$10,1)</f>
    </nc>
  </rcc>
  <rcc rId="1514" sId="7">
    <oc r="A33">
      <f>LARGE(Ширма!$I$4:$I$10,2)</f>
    </oc>
    <nc r="A33">
      <f>LARGE(Чингачгук!$K$4:$K$10,2)</f>
    </nc>
  </rcc>
  <rcc rId="1515" sId="7">
    <oc r="A34">
      <f>LARGE(Ширма!$I$4:$I$10,3)</f>
    </oc>
    <nc r="A34">
      <f>LARGE(Чингачгук!$K$4:$K$10,3)</f>
    </nc>
  </rcc>
  <rrc rId="1516" sId="4" ref="N1:N1048576" action="insertCol"/>
  <rrc rId="1517" sId="4" ref="N1:N1048576" action="insertCol"/>
  <rcc rId="1518" sId="4" odxf="1" dxf="1">
    <nc r="N4" t="inlineStr">
      <is>
        <t>Дмитриева Венера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19" sId="4" odxf="1" dxf="1">
    <nc r="N5" t="inlineStr">
      <is>
        <t>Леншина Вера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0" sId="4" odxf="1" dxf="1">
    <nc r="N6" t="inlineStr">
      <is>
        <t>Ткачева Дарья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1" sId="4" odxf="1" dxf="1">
    <nc r="N7" t="inlineStr">
      <is>
        <t>Никитина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2" sId="4" odxf="1" dxf="1">
    <nc r="N8" t="inlineStr">
      <is>
        <t>Петрова Светлана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3" sId="4" odxf="1" dxf="1">
    <nc r="N9" t="inlineStr">
      <is>
        <t xml:space="preserve">Анциферова Юлия 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4" sId="4" odxf="1" dxf="1">
    <nc r="N10" t="inlineStr">
      <is>
        <t>Харькова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alignment horizontal="left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25" sId="7">
    <oc r="B32">
      <f>VLOOKUP(Итоги!A32,Ширма!$I$4:$L$10,4,0)</f>
    </oc>
    <nc r="B32">
      <f>VLOOKUP(Итоги!A32,Чингачгук!$K$4:$N$10,4,0)</f>
    </nc>
  </rcc>
  <rcc rId="1526" sId="7">
    <oc r="B33">
      <f>VLOOKUP(Итоги!A33,Ширма!$I$4:$L$10,4,0)</f>
    </oc>
    <nc r="B33">
      <f>VLOOKUP(Итоги!A33,Чингачгук!$K$4:$N$10,4,0)</f>
    </nc>
  </rcc>
  <rcc rId="1527" sId="7">
    <oc r="B34">
      <f>VLOOKUP(Итоги!A34,Ширма!$I$4:$L$10,4,0)</f>
    </oc>
    <nc r="B34">
      <f>VLOOKUP(Итоги!A34,Чингачгук!$K$4:$N$10,4,0)</f>
    </nc>
  </rcc>
  <rcc rId="1528" sId="7">
    <oc r="A37">
      <f>LARGE(Ширма!$I$19:$I$42,1)</f>
    </oc>
    <nc r="A37">
      <f>LARGE(Чингачгук!$K$19:$K$42,1)</f>
    </nc>
  </rcc>
  <rcc rId="1529" sId="7">
    <oc r="A38">
      <f>LARGE(Ширма!$I$19:$I$42,2)</f>
    </oc>
    <nc r="A38">
      <f>LARGE(Чингачгук!$K$19:$K$42,2)</f>
    </nc>
  </rcc>
  <rcc rId="1530" sId="7">
    <oc r="A39">
      <f>LARGE(Ширма!$I$19:$I$42,3)</f>
    </oc>
    <nc r="A39">
      <f>LARGE(Чингачгук!$K$19:$K$42,3)</f>
    </nc>
  </rcc>
  <rcc rId="1531" sId="4" odxf="1" dxf="1">
    <nc r="N19" t="inlineStr">
      <is>
        <t>Дмитриев Артём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2" sId="4" odxf="1" dxf="1">
    <nc r="N20" t="inlineStr">
      <is>
        <t>Большов Игорь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3" sId="4" odxf="1" dxf="1">
    <nc r="N21" t="inlineStr">
      <is>
        <t xml:space="preserve">Матевосян Ашот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4" sId="4" odxf="1" dxf="1">
    <nc r="N22" t="inlineStr">
      <is>
        <t>Баландин Владимир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5" sId="4" odxf="1" dxf="1">
    <nc r="N23" t="inlineStr">
      <is>
        <t>Бочков Илья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6" sId="4" odxf="1" dxf="1">
    <nc r="N24" t="inlineStr">
      <is>
        <t xml:space="preserve">Новиков Олег 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7" sId="4" odxf="1" dxf="1">
    <nc r="N25" t="inlineStr">
      <is>
        <t>Шлоков Роман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8" sId="4" odxf="1" dxf="1">
    <nc r="N26" t="inlineStr">
      <is>
        <t>Бухтияров Никита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39" sId="4" odxf="1" dxf="1">
    <nc r="N27" t="inlineStr">
      <is>
        <t>Сидорин Денис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0" sId="4" odxf="1" dxf="1">
    <nc r="N28" t="inlineStr">
      <is>
        <t>Карелин Максим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1" sId="4" odxf="1" dxf="1">
    <nc r="N29" t="inlineStr">
      <is>
        <t>Докучаев Кирилл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2" sId="4" odxf="1" dxf="1">
    <nc r="N30" t="inlineStr">
      <is>
        <t>Шабанов Олег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3" sId="4" odxf="1" dxf="1">
    <nc r="N31" t="inlineStr">
      <is>
        <t>Арт Василий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4" sId="4" odxf="1" dxf="1">
    <nc r="N32" t="inlineStr">
      <is>
        <t>Чернов Виктор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5" sId="4" odxf="1" dxf="1">
    <nc r="N33" t="inlineStr">
      <is>
        <t>Зеленцов Алексей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0"/>
        <color rgb="FF000000"/>
        <name val="Arial"/>
        <scheme val="none"/>
      </font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6" sId="4" odxf="1" dxf="1">
    <nc r="N34" t="inlineStr">
      <is>
        <t>Козин Александр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7" sId="4" odxf="1" dxf="1">
    <nc r="N35" t="inlineStr">
      <is>
        <t>Маношкин Сергей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8" sId="4" odxf="1" dxf="1">
    <nc r="N36" t="inlineStr">
      <is>
        <t>Басманов Алексей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49" sId="4" odxf="1" dxf="1">
    <nc r="N37" t="inlineStr">
      <is>
        <t xml:space="preserve">Харьков Данила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0" sId="4" odxf="1" dxf="1">
    <nc r="N38" t="inlineStr">
      <is>
        <t xml:space="preserve">Ерошин Анатолий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1" sId="4" odxf="1" dxf="1">
    <nc r="N39" t="inlineStr">
      <is>
        <t>Мосейчук Валерий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2" sId="4" odxf="1" dxf="1">
    <nc r="N40" t="inlineStr">
      <is>
        <t>Аюпов Альберт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3" sId="4" odxf="1" dxf="1">
    <nc r="N41" t="inlineStr">
      <is>
        <t xml:space="preserve">Дербунов Григорий 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4" sId="4" odxf="1" dxf="1">
    <nc r="N42" t="inlineStr">
      <is>
        <t>Сушенков Дмитрий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theme="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555" sId="7">
    <oc r="B37">
      <f>VLOOKUP(Итоги!A37,Ширма!$I$19:$L$42,4,0)</f>
    </oc>
    <nc r="B37">
      <f>VLOOKUP(Итоги!A37,Чингачгук!$K$19:$N$42,4,0)</f>
    </nc>
  </rcc>
  <rcc rId="1556" sId="7">
    <oc r="B38">
      <f>VLOOKUP(Итоги!A38,Ширма!$I$19:$L$42,4,0)</f>
    </oc>
    <nc r="B38">
      <f>VLOOKUP(Итоги!A38,Чингачгук!$K$19:$N$42,4,0)</f>
    </nc>
  </rcc>
  <rcc rId="1557" sId="7">
    <oc r="B39">
      <f>VLOOKUP(Итоги!A39,Ширма!$I$19:$L$42,4,0)</f>
    </oc>
    <nc r="B39">
      <f>VLOOKUP(Итоги!A39,Чингачгук!$K$19:$N$42,4,0)</f>
    </nc>
  </rcc>
  <rcmt sheetId="4" cell="N28" guid="{06D36749-ED0D-4E55-9998-C25965B9986E}" author="Автор" newLength="25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>
    <nc r="C35">
      <v>0</v>
    </nc>
  </rcc>
  <rcc rId="216" sId="1">
    <nc r="D35">
      <v>10</v>
    </nc>
  </rcc>
  <rcc rId="217" sId="1">
    <nc r="E35">
      <v>0</v>
    </nc>
  </rcc>
  <rcc rId="218" sId="1">
    <nc r="F35">
      <v>5</v>
    </nc>
  </rcc>
  <rcc rId="219" sId="1">
    <nc r="G35">
      <v>5</v>
    </nc>
  </rcc>
  <rcc rId="220" sId="1">
    <nc r="H35">
      <v>0</v>
    </nc>
  </rcc>
  <rcc rId="221" sId="1">
    <nc r="I35">
      <v>0</v>
    </nc>
  </rcc>
  <rcc rId="222" sId="1">
    <nc r="J35">
      <v>5</v>
    </nc>
  </rcc>
  <rcc rId="223" sId="1">
    <nc r="K35">
      <v>0</v>
    </nc>
  </rcc>
  <rcc rId="224" sId="1">
    <nc r="L35">
      <v>0</v>
    </nc>
  </rcc>
  <rcc rId="225" sId="1" endOfListFormulaUpdate="1">
    <oc r="M35">
      <f>SUM(C35:I35)</f>
    </oc>
    <nc r="M35">
      <f>SUM(C35:L35)</f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8" sId="2">
    <oc r="J19">
      <f>SUM(C19:I19)</f>
    </oc>
    <nc r="J19">
      <f>SUM(C19:I19)</f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9" sId="3">
    <oc r="C19">
      <v>1</v>
    </oc>
    <nc r="C19">
      <v>18</v>
    </nc>
  </rcc>
  <rcc rId="1560" sId="3">
    <nc r="D19">
      <v>20</v>
    </nc>
  </rcc>
  <rcc rId="1561" sId="3">
    <nc r="E19">
      <v>19</v>
    </nc>
  </rcc>
  <rcc rId="1562" sId="3">
    <nc r="F19">
      <v>15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3" sId="3">
    <nc r="J19">
      <v>8</v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4" sId="3">
    <nc r="C6">
      <v>16</v>
    </nc>
  </rcc>
  <rcc rId="1565" sId="3">
    <nc r="D6">
      <v>16</v>
    </nc>
  </rcc>
  <rcc rId="1566" sId="3">
    <nc r="E6">
      <v>10</v>
    </nc>
  </rcc>
  <rcc rId="1567" sId="3">
    <nc r="F6">
      <v>16</v>
    </nc>
  </rcc>
  <rcc rId="1568" sId="3">
    <nc r="J6">
      <v>6</v>
    </nc>
  </rcc>
  <rcc rId="1569" sId="3">
    <nc r="C9">
      <v>3</v>
    </nc>
  </rcc>
  <rcc rId="1570" sId="3">
    <nc r="D9">
      <v>8</v>
    </nc>
  </rcc>
  <rcc rId="1571" sId="3">
    <nc r="E9">
      <v>8</v>
    </nc>
  </rcc>
  <rcc rId="1572" sId="3">
    <nc r="F9">
      <v>25</v>
    </nc>
  </rcc>
  <rcc rId="1573" sId="3">
    <nc r="J9">
      <v>1</v>
    </nc>
  </rcc>
  <rcc rId="1574" sId="3">
    <nc r="C33">
      <v>24</v>
    </nc>
  </rcc>
  <rcc rId="1575" sId="3">
    <nc r="D33">
      <v>23</v>
    </nc>
  </rcc>
  <rcc rId="1576" sId="3">
    <nc r="E33">
      <v>18</v>
    </nc>
  </rcc>
  <rcc rId="1577" sId="3">
    <nc r="F33">
      <v>18</v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8" sId="3">
    <nc r="J33">
      <v>4</v>
    </nc>
  </rcc>
  <rcc rId="1579" sId="3">
    <oc r="H33">
      <f>SUM(C33:F33)</f>
    </oc>
    <nc r="H33">
      <f>SUM(C33:F33)</f>
    </nc>
  </rcc>
  <rcc rId="1580" sId="3">
    <nc r="C5">
      <v>9</v>
    </nc>
  </rcc>
  <rcc rId="1581" sId="3">
    <nc r="D5">
      <v>10</v>
    </nc>
  </rcc>
  <rcc rId="1582" sId="3">
    <nc r="E5">
      <v>4</v>
    </nc>
  </rcc>
  <rcc rId="1583" sId="3">
    <nc r="F5">
      <v>3</v>
    </nc>
  </rcc>
  <rcc rId="1584" sId="3">
    <nc r="J5">
      <v>3</v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5" sId="3">
    <nc r="C22">
      <v>26</v>
    </nc>
  </rcc>
  <rcc rId="1586" sId="3">
    <nc r="D22">
      <v>21</v>
    </nc>
  </rcc>
  <rcc rId="1587" sId="3">
    <nc r="E22">
      <v>8</v>
    </nc>
  </rcc>
  <rcc rId="1588" sId="3">
    <nc r="F22">
      <v>15</v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89" sId="3">
    <nc r="J22">
      <v>7</v>
    </nc>
  </rcc>
  <rcc rId="1590" sId="3">
    <nc r="C30">
      <v>15</v>
    </nc>
  </rcc>
  <rcc rId="1591" sId="3">
    <nc r="D30">
      <v>17</v>
    </nc>
  </rcc>
  <rcc rId="1592" sId="3">
    <nc r="E30">
      <v>8</v>
    </nc>
  </rcc>
  <rcc rId="1593" sId="3">
    <nc r="F30">
      <v>19</v>
    </nc>
  </rcc>
  <rcc rId="1594" sId="3">
    <nc r="J30">
      <v>3</v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5" sId="3">
    <nc r="C23">
      <v>7</v>
    </nc>
  </rcc>
  <rcc rId="1596" sId="3">
    <nc r="D23">
      <v>18</v>
    </nc>
  </rcc>
  <rcc rId="1597" sId="3">
    <nc r="E23">
      <v>21</v>
    </nc>
  </rcc>
  <rcc rId="1598" sId="3">
    <nc r="F23">
      <v>21</v>
    </nc>
  </rcc>
  <rcc rId="1599" sId="3">
    <nc r="J23">
      <v>6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0" sId="3">
    <nc r="C7">
      <v>3</v>
    </nc>
  </rcc>
  <rcc rId="1601" sId="3">
    <nc r="D7">
      <v>10</v>
    </nc>
  </rcc>
  <rcc rId="1602" sId="3">
    <nc r="E7">
      <v>12</v>
    </nc>
  </rcc>
  <rcc rId="1603" sId="3">
    <nc r="F7">
      <v>0</v>
    </nc>
  </rcc>
  <rcc rId="1604" sId="3">
    <nc r="C25">
      <v>3</v>
    </nc>
  </rcc>
  <rcc rId="1605" sId="3">
    <nc r="D25">
      <v>12</v>
    </nc>
  </rcc>
  <rcc rId="1606" sId="3">
    <nc r="E25">
      <v>7</v>
    </nc>
  </rcc>
  <rcc rId="1607" sId="3">
    <nc r="F25">
      <v>13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8" sId="3">
    <nc r="C10">
      <v>8</v>
    </nc>
  </rcc>
  <rcc rId="1609" sId="3">
    <nc r="D10">
      <v>3</v>
    </nc>
  </rcc>
  <rcc rId="1610" sId="3">
    <nc r="E10">
      <v>15</v>
    </nc>
  </rcc>
  <rcc rId="1611" sId="3">
    <nc r="F10">
      <v>13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6/relationships/wsSortMap" Target="wsSortMap1.xml"/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workbookViewId="0">
      <selection activeCell="M3" sqref="M3"/>
    </sheetView>
  </sheetViews>
  <sheetFormatPr defaultRowHeight="14.5" x14ac:dyDescent="0.35"/>
  <cols>
    <col min="1" max="1" width="3" bestFit="1" customWidth="1"/>
    <col min="2" max="2" width="22.26953125" customWidth="1"/>
  </cols>
  <sheetData>
    <row r="1" spans="1:16" ht="16" thickBot="1" x14ac:dyDescent="0.4">
      <c r="A1" s="6"/>
      <c r="B1" s="19" t="s">
        <v>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6" ht="16" thickBot="1" x14ac:dyDescent="0.4">
      <c r="A2" s="6"/>
      <c r="B2" s="6"/>
      <c r="C2" s="6"/>
      <c r="D2" s="6"/>
      <c r="E2" s="6"/>
      <c r="F2" s="6"/>
      <c r="J2" s="26" t="s">
        <v>5</v>
      </c>
      <c r="K2" s="27"/>
      <c r="L2" s="27"/>
      <c r="M2" s="20">
        <f>MAX(M4:M15)</f>
        <v>30</v>
      </c>
      <c r="N2" s="6"/>
    </row>
    <row r="3" spans="1:16" x14ac:dyDescent="0.35">
      <c r="A3" s="1"/>
      <c r="B3" s="1" t="s">
        <v>0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10</v>
      </c>
      <c r="N3" s="1" t="s">
        <v>2</v>
      </c>
    </row>
    <row r="4" spans="1:16" x14ac:dyDescent="0.35">
      <c r="A4" s="1">
        <v>1</v>
      </c>
      <c r="B4" s="36" t="s">
        <v>59</v>
      </c>
      <c r="C4" s="1">
        <v>0</v>
      </c>
      <c r="D4" s="1">
        <v>0</v>
      </c>
      <c r="E4" s="1">
        <v>0</v>
      </c>
      <c r="F4" s="1">
        <v>5</v>
      </c>
      <c r="G4" s="1">
        <v>0</v>
      </c>
      <c r="H4" s="1">
        <v>10</v>
      </c>
      <c r="I4" s="1">
        <v>0</v>
      </c>
      <c r="J4" s="1">
        <v>0</v>
      </c>
      <c r="K4" s="1">
        <v>0</v>
      </c>
      <c r="L4" s="1">
        <v>5</v>
      </c>
      <c r="M4" s="5">
        <f>SUM(C4:L4)</f>
        <v>20</v>
      </c>
      <c r="N4" s="1">
        <f>(M4/$M$2)*100</f>
        <v>66.666666666666657</v>
      </c>
      <c r="P4" t="str">
        <f>B4</f>
        <v>Дмитриева Венера</v>
      </c>
    </row>
    <row r="5" spans="1:16" x14ac:dyDescent="0.35">
      <c r="A5" s="1">
        <v>2</v>
      </c>
      <c r="B5" s="36" t="s">
        <v>60</v>
      </c>
      <c r="C5" s="1">
        <v>5</v>
      </c>
      <c r="D5" s="1">
        <v>0</v>
      </c>
      <c r="E5" s="1">
        <v>5</v>
      </c>
      <c r="F5" s="1">
        <v>5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5">
        <f t="shared" ref="M5:M14" si="0">SUM(C5:L5)</f>
        <v>15</v>
      </c>
      <c r="N5" s="24">
        <f t="shared" ref="N5:N10" si="1">(M5/$M$2)*100</f>
        <v>50</v>
      </c>
      <c r="P5" t="str">
        <f t="shared" ref="P5:P10" si="2">B5</f>
        <v>Леншина Вера</v>
      </c>
    </row>
    <row r="6" spans="1:16" x14ac:dyDescent="0.35">
      <c r="A6" s="1">
        <v>3</v>
      </c>
      <c r="B6" s="36" t="s">
        <v>61</v>
      </c>
      <c r="C6" s="1">
        <v>0</v>
      </c>
      <c r="D6" s="1">
        <v>0</v>
      </c>
      <c r="E6" s="1">
        <v>0</v>
      </c>
      <c r="F6" s="1">
        <v>5</v>
      </c>
      <c r="G6" s="1">
        <v>0</v>
      </c>
      <c r="H6" s="1">
        <v>0</v>
      </c>
      <c r="I6" s="1">
        <v>5</v>
      </c>
      <c r="J6" s="1">
        <v>10</v>
      </c>
      <c r="K6" s="1">
        <v>5</v>
      </c>
      <c r="L6" s="1">
        <v>5</v>
      </c>
      <c r="M6" s="43">
        <f t="shared" si="0"/>
        <v>30</v>
      </c>
      <c r="N6" s="24">
        <f t="shared" si="1"/>
        <v>100</v>
      </c>
      <c r="P6" t="str">
        <f t="shared" si="2"/>
        <v>Ткачева Дарья</v>
      </c>
    </row>
    <row r="7" spans="1:16" x14ac:dyDescent="0.35">
      <c r="A7" s="1">
        <v>4</v>
      </c>
      <c r="B7" s="36" t="s">
        <v>62</v>
      </c>
      <c r="C7" s="1">
        <v>0</v>
      </c>
      <c r="D7" s="1">
        <v>0</v>
      </c>
      <c r="E7" s="1">
        <v>0</v>
      </c>
      <c r="F7" s="1">
        <v>5</v>
      </c>
      <c r="G7" s="1">
        <v>10</v>
      </c>
      <c r="H7" s="1">
        <v>0</v>
      </c>
      <c r="I7" s="1">
        <v>0</v>
      </c>
      <c r="J7" s="1">
        <v>0</v>
      </c>
      <c r="K7" s="1">
        <v>5</v>
      </c>
      <c r="L7" s="1">
        <v>5</v>
      </c>
      <c r="M7" s="39">
        <f t="shared" si="0"/>
        <v>25</v>
      </c>
      <c r="N7" s="24">
        <f t="shared" si="1"/>
        <v>83.333333333333343</v>
      </c>
      <c r="P7" t="str">
        <f t="shared" si="2"/>
        <v>Никитина Светлана</v>
      </c>
    </row>
    <row r="8" spans="1:16" x14ac:dyDescent="0.35">
      <c r="A8" s="1">
        <v>5</v>
      </c>
      <c r="B8" s="36" t="s">
        <v>63</v>
      </c>
      <c r="C8" s="1">
        <v>0</v>
      </c>
      <c r="D8" s="1">
        <v>0</v>
      </c>
      <c r="E8" s="1">
        <v>10</v>
      </c>
      <c r="F8" s="1">
        <v>0</v>
      </c>
      <c r="G8" s="1">
        <v>5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5">
        <f t="shared" si="0"/>
        <v>20</v>
      </c>
      <c r="N8" s="24">
        <f t="shared" si="1"/>
        <v>66.666666666666657</v>
      </c>
      <c r="P8" t="str">
        <f t="shared" si="2"/>
        <v>Петрова Светлана</v>
      </c>
    </row>
    <row r="9" spans="1:16" x14ac:dyDescent="0.35">
      <c r="A9" s="1">
        <v>6</v>
      </c>
      <c r="B9" s="36" t="s">
        <v>64</v>
      </c>
      <c r="C9" s="1">
        <v>0</v>
      </c>
      <c r="D9" s="1">
        <v>0</v>
      </c>
      <c r="E9" s="1">
        <v>0</v>
      </c>
      <c r="F9" s="1">
        <v>5</v>
      </c>
      <c r="G9" s="1">
        <v>0</v>
      </c>
      <c r="H9" s="1">
        <v>0</v>
      </c>
      <c r="I9" s="1">
        <v>0</v>
      </c>
      <c r="J9" s="1">
        <v>5</v>
      </c>
      <c r="K9" s="1">
        <v>0</v>
      </c>
      <c r="L9" s="1">
        <v>0</v>
      </c>
      <c r="M9" s="5">
        <f t="shared" si="0"/>
        <v>10</v>
      </c>
      <c r="N9" s="24">
        <f t="shared" si="1"/>
        <v>33.333333333333329</v>
      </c>
      <c r="P9" t="str">
        <f t="shared" si="2"/>
        <v xml:space="preserve">Анциферова Юлия </v>
      </c>
    </row>
    <row r="10" spans="1:16" x14ac:dyDescent="0.35">
      <c r="A10" s="1">
        <v>7</v>
      </c>
      <c r="B10" s="36" t="s">
        <v>65</v>
      </c>
      <c r="C10" s="1">
        <v>5</v>
      </c>
      <c r="D10" s="1">
        <v>0</v>
      </c>
      <c r="E10" s="1">
        <v>0</v>
      </c>
      <c r="F10" s="1">
        <v>5</v>
      </c>
      <c r="G10" s="1">
        <v>0</v>
      </c>
      <c r="H10" s="1">
        <v>5</v>
      </c>
      <c r="I10" s="1">
        <v>0</v>
      </c>
      <c r="J10" s="1">
        <v>0</v>
      </c>
      <c r="K10" s="1">
        <v>10</v>
      </c>
      <c r="L10" s="1">
        <v>5</v>
      </c>
      <c r="M10" s="38">
        <f t="shared" si="0"/>
        <v>30</v>
      </c>
      <c r="N10" s="24">
        <f t="shared" si="1"/>
        <v>100</v>
      </c>
      <c r="P10" t="str">
        <f t="shared" si="2"/>
        <v>Харькова Марина</v>
      </c>
    </row>
    <row r="11" spans="1:16" x14ac:dyDescent="0.35">
      <c r="A11" s="1">
        <v>8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5">
        <f t="shared" si="0"/>
        <v>0</v>
      </c>
      <c r="N11" s="1">
        <f t="shared" ref="N5:N14" si="3">(M11/$M$2)*80</f>
        <v>0</v>
      </c>
    </row>
    <row r="12" spans="1:16" x14ac:dyDescent="0.35">
      <c r="A12" s="1">
        <v>9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5">
        <f t="shared" si="0"/>
        <v>0</v>
      </c>
      <c r="N12" s="1">
        <f t="shared" si="3"/>
        <v>0</v>
      </c>
    </row>
    <row r="13" spans="1:16" x14ac:dyDescent="0.35">
      <c r="A13" s="1">
        <v>10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5">
        <f t="shared" si="0"/>
        <v>0</v>
      </c>
      <c r="N13" s="1">
        <f t="shared" si="3"/>
        <v>0</v>
      </c>
    </row>
    <row r="14" spans="1:16" x14ac:dyDescent="0.35">
      <c r="A14" s="1">
        <v>11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5">
        <f t="shared" si="0"/>
        <v>0</v>
      </c>
      <c r="N14" s="1">
        <f t="shared" si="3"/>
        <v>0</v>
      </c>
    </row>
    <row r="15" spans="1:16" x14ac:dyDescent="0.35">
      <c r="A15" s="1">
        <v>12</v>
      </c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5"/>
      <c r="N15" s="1"/>
    </row>
    <row r="16" spans="1:16" ht="15" thickBot="1" x14ac:dyDescent="0.4">
      <c r="A16" s="13"/>
      <c r="B16" s="21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6" ht="16" thickBot="1" x14ac:dyDescent="0.4">
      <c r="A17" s="13"/>
      <c r="B17" s="22" t="s">
        <v>4</v>
      </c>
      <c r="C17" s="13"/>
      <c r="D17" s="13"/>
      <c r="E17" s="13"/>
      <c r="F17" s="13"/>
      <c r="J17" s="26" t="s">
        <v>5</v>
      </c>
      <c r="K17" s="27"/>
      <c r="L17" s="27"/>
      <c r="M17" s="20">
        <f>MAX(M19:M42)</f>
        <v>60</v>
      </c>
      <c r="N17" s="13"/>
    </row>
    <row r="18" spans="1:16" x14ac:dyDescent="0.35">
      <c r="A18" s="1"/>
      <c r="B18" s="1" t="s">
        <v>0</v>
      </c>
      <c r="C18" s="1" t="s">
        <v>18</v>
      </c>
      <c r="D18" s="1" t="s">
        <v>19</v>
      </c>
      <c r="E18" s="1" t="s">
        <v>20</v>
      </c>
      <c r="F18" s="1" t="s">
        <v>21</v>
      </c>
      <c r="G18" s="1" t="s">
        <v>22</v>
      </c>
      <c r="H18" s="1" t="s">
        <v>23</v>
      </c>
      <c r="I18" s="1" t="s">
        <v>24</v>
      </c>
      <c r="J18" s="1" t="s">
        <v>25</v>
      </c>
      <c r="K18" s="1" t="s">
        <v>26</v>
      </c>
      <c r="L18" s="1" t="s">
        <v>27</v>
      </c>
      <c r="M18" s="1" t="s">
        <v>10</v>
      </c>
      <c r="N18" s="1" t="s">
        <v>2</v>
      </c>
    </row>
    <row r="19" spans="1:16" x14ac:dyDescent="0.35">
      <c r="A19" s="1">
        <v>1</v>
      </c>
      <c r="B19" s="32" t="s">
        <v>35</v>
      </c>
      <c r="C19" s="1">
        <v>5</v>
      </c>
      <c r="D19" s="1">
        <v>0</v>
      </c>
      <c r="E19" s="1">
        <v>15</v>
      </c>
      <c r="F19" s="1">
        <v>15</v>
      </c>
      <c r="G19" s="1">
        <v>5</v>
      </c>
      <c r="H19" s="1">
        <v>0</v>
      </c>
      <c r="I19" s="1">
        <v>5</v>
      </c>
      <c r="J19" s="23">
        <v>0</v>
      </c>
      <c r="K19" s="23">
        <v>15</v>
      </c>
      <c r="L19" s="23">
        <v>0</v>
      </c>
      <c r="M19" s="41">
        <f t="shared" ref="M19:M29" si="4">SUM(C19:L19)</f>
        <v>60</v>
      </c>
      <c r="N19" s="1">
        <f>(M19/$M$17)*100</f>
        <v>100</v>
      </c>
      <c r="P19" t="str">
        <f>B19</f>
        <v>Дмитриев Артём</v>
      </c>
    </row>
    <row r="20" spans="1:16" x14ac:dyDescent="0.35">
      <c r="A20" s="1">
        <v>2</v>
      </c>
      <c r="B20" s="32" t="s">
        <v>36</v>
      </c>
      <c r="C20" s="1">
        <v>0</v>
      </c>
      <c r="D20" s="1">
        <v>10</v>
      </c>
      <c r="E20" s="1">
        <v>0</v>
      </c>
      <c r="F20" s="1">
        <v>0</v>
      </c>
      <c r="G20" s="1">
        <v>5</v>
      </c>
      <c r="H20" s="1">
        <v>0</v>
      </c>
      <c r="I20" s="1">
        <v>5</v>
      </c>
      <c r="J20" s="1">
        <v>5</v>
      </c>
      <c r="K20" s="1">
        <v>0</v>
      </c>
      <c r="L20" s="1">
        <v>5</v>
      </c>
      <c r="M20" s="5">
        <f t="shared" si="4"/>
        <v>30</v>
      </c>
      <c r="N20" s="24">
        <f t="shared" ref="N20:N43" si="5">(M20/$M$17)*100</f>
        <v>50</v>
      </c>
      <c r="P20" t="str">
        <f t="shared" ref="P20:P42" si="6">B20</f>
        <v>Большов Игорь</v>
      </c>
    </row>
    <row r="21" spans="1:16" x14ac:dyDescent="0.35">
      <c r="A21" s="1">
        <v>3</v>
      </c>
      <c r="B21" s="32" t="s">
        <v>37</v>
      </c>
      <c r="C21" s="1">
        <v>0</v>
      </c>
      <c r="D21" s="1">
        <v>0</v>
      </c>
      <c r="E21" s="1">
        <v>5</v>
      </c>
      <c r="F21" s="1">
        <v>0</v>
      </c>
      <c r="G21" s="1">
        <v>5</v>
      </c>
      <c r="H21" s="1">
        <v>0</v>
      </c>
      <c r="I21" s="1">
        <v>0</v>
      </c>
      <c r="J21" s="1">
        <v>0</v>
      </c>
      <c r="K21" s="1">
        <v>5</v>
      </c>
      <c r="L21" s="1">
        <v>5</v>
      </c>
      <c r="M21" s="5">
        <f t="shared" si="4"/>
        <v>20</v>
      </c>
      <c r="N21" s="24">
        <f t="shared" si="5"/>
        <v>33.333333333333329</v>
      </c>
      <c r="P21" t="str">
        <f t="shared" si="6"/>
        <v xml:space="preserve">Матевосян Ашот </v>
      </c>
    </row>
    <row r="22" spans="1:16" x14ac:dyDescent="0.35">
      <c r="A22" s="1">
        <v>4</v>
      </c>
      <c r="B22" s="32" t="s">
        <v>38</v>
      </c>
      <c r="C22" s="1">
        <v>0</v>
      </c>
      <c r="D22" s="1">
        <v>5</v>
      </c>
      <c r="E22" s="1">
        <v>5</v>
      </c>
      <c r="F22" s="1">
        <v>15</v>
      </c>
      <c r="G22" s="1">
        <v>0</v>
      </c>
      <c r="H22" s="1">
        <v>5</v>
      </c>
      <c r="I22" s="1">
        <v>10</v>
      </c>
      <c r="J22" s="1">
        <v>5</v>
      </c>
      <c r="K22" s="1">
        <v>0</v>
      </c>
      <c r="L22" s="1">
        <v>0</v>
      </c>
      <c r="M22" s="5">
        <f t="shared" si="4"/>
        <v>45</v>
      </c>
      <c r="N22" s="24">
        <f t="shared" si="5"/>
        <v>75</v>
      </c>
      <c r="P22" t="str">
        <f t="shared" si="6"/>
        <v>Баландин Владимир</v>
      </c>
    </row>
    <row r="23" spans="1:16" x14ac:dyDescent="0.35">
      <c r="A23" s="1">
        <v>5</v>
      </c>
      <c r="B23" s="32" t="s">
        <v>39</v>
      </c>
      <c r="C23" s="1">
        <v>15</v>
      </c>
      <c r="D23" s="1">
        <v>0</v>
      </c>
      <c r="E23" s="1">
        <v>5</v>
      </c>
      <c r="F23" s="1">
        <v>10</v>
      </c>
      <c r="G23" s="1">
        <v>0</v>
      </c>
      <c r="H23" s="1">
        <v>0</v>
      </c>
      <c r="I23" s="1">
        <v>5</v>
      </c>
      <c r="J23" s="1">
        <v>5</v>
      </c>
      <c r="K23" s="1">
        <v>0</v>
      </c>
      <c r="L23" s="1">
        <v>0</v>
      </c>
      <c r="M23" s="5">
        <f t="shared" si="4"/>
        <v>40</v>
      </c>
      <c r="N23" s="24">
        <f t="shared" si="5"/>
        <v>66.666666666666657</v>
      </c>
      <c r="P23" t="str">
        <f t="shared" si="6"/>
        <v>Бочков Илья</v>
      </c>
    </row>
    <row r="24" spans="1:16" x14ac:dyDescent="0.35">
      <c r="A24" s="1">
        <v>6</v>
      </c>
      <c r="B24" s="32" t="s">
        <v>40</v>
      </c>
      <c r="C24" s="1">
        <v>5</v>
      </c>
      <c r="D24" s="1">
        <v>0</v>
      </c>
      <c r="E24" s="1">
        <v>10</v>
      </c>
      <c r="F24" s="1">
        <v>5</v>
      </c>
      <c r="G24" s="1">
        <v>0</v>
      </c>
      <c r="H24" s="1">
        <v>0</v>
      </c>
      <c r="I24" s="1">
        <v>5</v>
      </c>
      <c r="J24" s="1">
        <v>10</v>
      </c>
      <c r="K24" s="1">
        <v>5</v>
      </c>
      <c r="L24" s="1">
        <v>10</v>
      </c>
      <c r="M24" s="43">
        <f>SUM(C24:L24)</f>
        <v>50</v>
      </c>
      <c r="N24" s="24">
        <f t="shared" si="5"/>
        <v>83.333333333333343</v>
      </c>
      <c r="P24" t="str">
        <f t="shared" si="6"/>
        <v xml:space="preserve">Новиков Олег </v>
      </c>
    </row>
    <row r="25" spans="1:16" x14ac:dyDescent="0.35">
      <c r="A25" s="1">
        <v>7</v>
      </c>
      <c r="B25" s="32" t="s">
        <v>41</v>
      </c>
      <c r="C25" s="1">
        <v>5</v>
      </c>
      <c r="D25" s="1">
        <v>5</v>
      </c>
      <c r="E25" s="1">
        <v>5</v>
      </c>
      <c r="F25" s="1">
        <v>0</v>
      </c>
      <c r="G25" s="1">
        <v>5</v>
      </c>
      <c r="H25" s="1">
        <v>0</v>
      </c>
      <c r="I25" s="1">
        <v>10</v>
      </c>
      <c r="J25" s="1">
        <v>5</v>
      </c>
      <c r="K25" s="1">
        <v>0</v>
      </c>
      <c r="L25" s="1">
        <v>5</v>
      </c>
      <c r="M25" s="5">
        <f t="shared" si="4"/>
        <v>40</v>
      </c>
      <c r="N25" s="24">
        <f t="shared" si="5"/>
        <v>66.666666666666657</v>
      </c>
      <c r="P25" t="str">
        <f t="shared" si="6"/>
        <v>Шлоков Роман</v>
      </c>
    </row>
    <row r="26" spans="1:16" x14ac:dyDescent="0.35">
      <c r="A26" s="1">
        <v>8</v>
      </c>
      <c r="B26" s="32" t="s">
        <v>42</v>
      </c>
      <c r="C26" s="1">
        <v>0</v>
      </c>
      <c r="D26" s="1">
        <v>0</v>
      </c>
      <c r="E26" s="1">
        <v>5</v>
      </c>
      <c r="F26" s="1">
        <v>0</v>
      </c>
      <c r="G26" s="1">
        <v>5</v>
      </c>
      <c r="H26" s="1">
        <v>0</v>
      </c>
      <c r="I26" s="1">
        <v>0</v>
      </c>
      <c r="J26" s="1">
        <v>0</v>
      </c>
      <c r="K26" s="1">
        <v>0</v>
      </c>
      <c r="L26" s="1">
        <v>5</v>
      </c>
      <c r="M26" s="5">
        <f t="shared" si="4"/>
        <v>15</v>
      </c>
      <c r="N26" s="24">
        <f t="shared" si="5"/>
        <v>25</v>
      </c>
      <c r="P26" t="str">
        <f t="shared" si="6"/>
        <v>Бухтияров Никита</v>
      </c>
    </row>
    <row r="27" spans="1:16" x14ac:dyDescent="0.35">
      <c r="A27" s="1">
        <v>9</v>
      </c>
      <c r="B27" s="32" t="s">
        <v>43</v>
      </c>
      <c r="C27" s="1">
        <v>5</v>
      </c>
      <c r="D27" s="1">
        <v>5</v>
      </c>
      <c r="E27" s="1">
        <v>10</v>
      </c>
      <c r="F27" s="1">
        <v>15</v>
      </c>
      <c r="G27" s="1">
        <v>0</v>
      </c>
      <c r="H27" s="1">
        <v>5</v>
      </c>
      <c r="I27" s="1">
        <v>0</v>
      </c>
      <c r="J27" s="1">
        <v>0</v>
      </c>
      <c r="K27" s="1">
        <v>5</v>
      </c>
      <c r="L27" s="1">
        <v>5</v>
      </c>
      <c r="M27" s="40">
        <f t="shared" si="4"/>
        <v>50</v>
      </c>
      <c r="N27" s="24">
        <f t="shared" si="5"/>
        <v>83.333333333333343</v>
      </c>
      <c r="P27" t="str">
        <f t="shared" si="6"/>
        <v>Сидорин Денис</v>
      </c>
    </row>
    <row r="28" spans="1:16" x14ac:dyDescent="0.35">
      <c r="A28" s="1">
        <v>10</v>
      </c>
      <c r="B28" s="32" t="s">
        <v>44</v>
      </c>
      <c r="C28" s="1">
        <v>0</v>
      </c>
      <c r="D28" s="1">
        <v>10</v>
      </c>
      <c r="E28" s="1">
        <v>0</v>
      </c>
      <c r="F28" s="1">
        <v>0</v>
      </c>
      <c r="G28" s="1">
        <v>10</v>
      </c>
      <c r="H28" s="1">
        <v>0</v>
      </c>
      <c r="I28" s="1">
        <v>0</v>
      </c>
      <c r="J28" s="1">
        <v>10</v>
      </c>
      <c r="K28" s="1">
        <v>5</v>
      </c>
      <c r="L28" s="1">
        <v>10</v>
      </c>
      <c r="M28" s="5">
        <f>SUM(C28:L28)</f>
        <v>45</v>
      </c>
      <c r="N28" s="24">
        <f t="shared" si="5"/>
        <v>75</v>
      </c>
      <c r="P28" t="str">
        <f t="shared" si="6"/>
        <v>Карелин Максим</v>
      </c>
    </row>
    <row r="29" spans="1:16" x14ac:dyDescent="0.35">
      <c r="A29" s="1">
        <v>11</v>
      </c>
      <c r="B29" s="32" t="s">
        <v>45</v>
      </c>
      <c r="C29" s="1">
        <v>0</v>
      </c>
      <c r="D29" s="1">
        <v>5</v>
      </c>
      <c r="E29" s="1">
        <v>5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5">
        <f>SUM(C29:L29)</f>
        <v>10</v>
      </c>
      <c r="N29" s="24">
        <f t="shared" si="5"/>
        <v>16.666666666666664</v>
      </c>
      <c r="P29" t="str">
        <f t="shared" si="6"/>
        <v>Докучаев Кирилл</v>
      </c>
    </row>
    <row r="30" spans="1:16" x14ac:dyDescent="0.35">
      <c r="A30" s="1">
        <v>12</v>
      </c>
      <c r="B30" s="32" t="s">
        <v>46</v>
      </c>
      <c r="C30" s="1">
        <v>5</v>
      </c>
      <c r="D30" s="1">
        <v>5</v>
      </c>
      <c r="E30" s="1">
        <v>15</v>
      </c>
      <c r="F30" s="1">
        <v>10</v>
      </c>
      <c r="G30" s="42">
        <v>5</v>
      </c>
      <c r="H30" s="1">
        <v>0</v>
      </c>
      <c r="I30" s="1">
        <v>0</v>
      </c>
      <c r="J30" s="1">
        <v>5</v>
      </c>
      <c r="K30" s="1">
        <v>0</v>
      </c>
      <c r="L30" s="1">
        <v>5</v>
      </c>
      <c r="M30" s="40">
        <f>SUM(C30:L30)</f>
        <v>50</v>
      </c>
      <c r="N30" s="24">
        <f t="shared" si="5"/>
        <v>83.333333333333343</v>
      </c>
      <c r="P30" t="str">
        <f t="shared" si="6"/>
        <v>Шабанов Олег</v>
      </c>
    </row>
    <row r="31" spans="1:16" x14ac:dyDescent="0.35">
      <c r="A31" s="1">
        <v>13</v>
      </c>
      <c r="B31" s="32" t="s">
        <v>47</v>
      </c>
      <c r="C31" s="1">
        <v>0</v>
      </c>
      <c r="D31" s="1">
        <v>0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5</v>
      </c>
      <c r="L31" s="1">
        <v>0</v>
      </c>
      <c r="M31" s="5">
        <f>SUM(C31:L31)</f>
        <v>35</v>
      </c>
      <c r="N31" s="24">
        <f t="shared" si="5"/>
        <v>58.333333333333336</v>
      </c>
      <c r="P31" t="str">
        <f t="shared" si="6"/>
        <v>Арт Василий</v>
      </c>
    </row>
    <row r="32" spans="1:16" x14ac:dyDescent="0.35">
      <c r="A32" s="1">
        <v>14</v>
      </c>
      <c r="B32" s="33" t="s">
        <v>48</v>
      </c>
      <c r="C32" s="1">
        <v>5</v>
      </c>
      <c r="D32" s="1">
        <v>5</v>
      </c>
      <c r="E32" s="1">
        <v>10</v>
      </c>
      <c r="F32" s="1">
        <v>10</v>
      </c>
      <c r="G32" s="1">
        <v>0</v>
      </c>
      <c r="H32" s="1">
        <v>0</v>
      </c>
      <c r="I32" s="1">
        <v>0</v>
      </c>
      <c r="J32" s="1">
        <v>5</v>
      </c>
      <c r="K32" s="1">
        <v>5</v>
      </c>
      <c r="L32" s="1">
        <v>0</v>
      </c>
      <c r="M32" s="5">
        <f>SUM(C32:L32)</f>
        <v>40</v>
      </c>
      <c r="N32" s="24">
        <f t="shared" si="5"/>
        <v>66.666666666666657</v>
      </c>
      <c r="P32" t="str">
        <f t="shared" si="6"/>
        <v>Чернов Виктор</v>
      </c>
    </row>
    <row r="33" spans="1:16" x14ac:dyDescent="0.35">
      <c r="A33" s="1">
        <v>15</v>
      </c>
      <c r="B33" s="33" t="s">
        <v>49</v>
      </c>
      <c r="C33" s="1">
        <v>5</v>
      </c>
      <c r="D33" s="1">
        <v>5</v>
      </c>
      <c r="E33" s="1">
        <v>0</v>
      </c>
      <c r="F33" s="1">
        <v>15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</v>
      </c>
      <c r="M33" s="5">
        <f>SUM(C33:L33)</f>
        <v>35</v>
      </c>
      <c r="N33" s="24">
        <f t="shared" si="5"/>
        <v>58.333333333333336</v>
      </c>
      <c r="P33" t="str">
        <f t="shared" si="6"/>
        <v>Зеленцов Алексей</v>
      </c>
    </row>
    <row r="34" spans="1:16" x14ac:dyDescent="0.35">
      <c r="A34" s="1">
        <v>16</v>
      </c>
      <c r="B34" s="34" t="s">
        <v>50</v>
      </c>
      <c r="C34" s="1">
        <v>0</v>
      </c>
      <c r="D34" s="1">
        <v>0</v>
      </c>
      <c r="E34" s="1">
        <v>5</v>
      </c>
      <c r="F34" s="1">
        <v>5</v>
      </c>
      <c r="G34" s="1">
        <v>10</v>
      </c>
      <c r="H34" s="1">
        <v>0</v>
      </c>
      <c r="I34" s="1">
        <v>0</v>
      </c>
      <c r="J34" s="1">
        <v>0</v>
      </c>
      <c r="K34" s="1">
        <v>0</v>
      </c>
      <c r="L34" s="1">
        <v>10</v>
      </c>
      <c r="M34" s="5">
        <f>SUM(C34:L34)</f>
        <v>30</v>
      </c>
      <c r="N34" s="24">
        <f t="shared" si="5"/>
        <v>50</v>
      </c>
      <c r="P34" t="str">
        <f t="shared" si="6"/>
        <v>Козин Александр</v>
      </c>
    </row>
    <row r="35" spans="1:16" x14ac:dyDescent="0.35">
      <c r="A35" s="1">
        <v>17</v>
      </c>
      <c r="B35" s="35" t="s">
        <v>51</v>
      </c>
      <c r="C35" s="1">
        <v>0</v>
      </c>
      <c r="D35" s="1">
        <v>10</v>
      </c>
      <c r="E35" s="1">
        <v>0</v>
      </c>
      <c r="F35" s="1">
        <v>5</v>
      </c>
      <c r="G35" s="1">
        <v>5</v>
      </c>
      <c r="H35" s="1">
        <v>0</v>
      </c>
      <c r="I35" s="1">
        <v>0</v>
      </c>
      <c r="J35" s="1">
        <v>5</v>
      </c>
      <c r="K35" s="1">
        <v>0</v>
      </c>
      <c r="L35" s="1">
        <v>0</v>
      </c>
      <c r="M35" s="5">
        <f>SUM(C35:L35)</f>
        <v>25</v>
      </c>
      <c r="N35" s="24">
        <f t="shared" si="5"/>
        <v>41.666666666666671</v>
      </c>
      <c r="P35" t="str">
        <f t="shared" si="6"/>
        <v>Маношкин Сергей</v>
      </c>
    </row>
    <row r="36" spans="1:16" x14ac:dyDescent="0.35">
      <c r="A36" s="1">
        <v>18</v>
      </c>
      <c r="B36" s="34" t="s">
        <v>52</v>
      </c>
      <c r="C36" s="1">
        <v>0</v>
      </c>
      <c r="D36" s="1">
        <v>10</v>
      </c>
      <c r="E36" s="1">
        <v>5</v>
      </c>
      <c r="F36" s="1">
        <v>10</v>
      </c>
      <c r="G36" s="1">
        <v>0</v>
      </c>
      <c r="H36" s="1">
        <v>0</v>
      </c>
      <c r="I36" s="1">
        <v>5</v>
      </c>
      <c r="J36" s="1">
        <v>5</v>
      </c>
      <c r="K36" s="1">
        <v>10</v>
      </c>
      <c r="L36" s="1">
        <v>5</v>
      </c>
      <c r="M36" s="40">
        <f>SUM(C36:L36)</f>
        <v>50</v>
      </c>
      <c r="N36" s="24">
        <f t="shared" si="5"/>
        <v>83.333333333333343</v>
      </c>
      <c r="P36" t="str">
        <f t="shared" si="6"/>
        <v>Басманов Алексей</v>
      </c>
    </row>
    <row r="37" spans="1:16" x14ac:dyDescent="0.35">
      <c r="A37" s="1">
        <v>19</v>
      </c>
      <c r="B37" s="35" t="s">
        <v>53</v>
      </c>
      <c r="C37" s="1">
        <v>0</v>
      </c>
      <c r="D37" s="1">
        <v>5</v>
      </c>
      <c r="E37" s="1">
        <v>0</v>
      </c>
      <c r="F37" s="1">
        <v>5</v>
      </c>
      <c r="G37" s="1">
        <v>5</v>
      </c>
      <c r="H37" s="1">
        <v>5</v>
      </c>
      <c r="I37" s="1">
        <v>0</v>
      </c>
      <c r="J37" s="1">
        <v>0</v>
      </c>
      <c r="K37" s="1">
        <v>10</v>
      </c>
      <c r="L37" s="1">
        <v>5</v>
      </c>
      <c r="M37" s="5">
        <f>SUM(C37:L37)</f>
        <v>35</v>
      </c>
      <c r="N37" s="24">
        <f t="shared" si="5"/>
        <v>58.333333333333336</v>
      </c>
      <c r="P37" t="str">
        <f t="shared" si="6"/>
        <v xml:space="preserve">Харьков Данила </v>
      </c>
    </row>
    <row r="38" spans="1:16" x14ac:dyDescent="0.35">
      <c r="A38" s="1">
        <v>20</v>
      </c>
      <c r="B38" s="34" t="s">
        <v>54</v>
      </c>
      <c r="C38" s="1">
        <v>5</v>
      </c>
      <c r="D38" s="1">
        <v>5</v>
      </c>
      <c r="E38" s="1">
        <v>5</v>
      </c>
      <c r="F38" s="1">
        <v>10</v>
      </c>
      <c r="G38" s="1">
        <v>0</v>
      </c>
      <c r="H38" s="1">
        <v>5</v>
      </c>
      <c r="I38" s="1">
        <v>5</v>
      </c>
      <c r="J38" s="1">
        <v>5</v>
      </c>
      <c r="K38" s="1">
        <v>0</v>
      </c>
      <c r="L38" s="1">
        <v>10</v>
      </c>
      <c r="M38" s="40">
        <f>SUM(C38:L38)</f>
        <v>50</v>
      </c>
      <c r="N38" s="24">
        <f t="shared" si="5"/>
        <v>83.333333333333343</v>
      </c>
      <c r="P38" t="str">
        <f t="shared" si="6"/>
        <v xml:space="preserve">Ерошин Анатолий </v>
      </c>
    </row>
    <row r="39" spans="1:16" x14ac:dyDescent="0.35">
      <c r="A39" s="1">
        <v>21</v>
      </c>
      <c r="B39" s="35" t="s">
        <v>55</v>
      </c>
      <c r="C39" s="1">
        <v>0</v>
      </c>
      <c r="D39" s="1">
        <v>0</v>
      </c>
      <c r="E39" s="1">
        <v>0</v>
      </c>
      <c r="F39" s="1">
        <v>5</v>
      </c>
      <c r="G39" s="1">
        <v>0</v>
      </c>
      <c r="H39" s="1">
        <v>0</v>
      </c>
      <c r="I39" s="1">
        <v>0</v>
      </c>
      <c r="J39" s="1">
        <v>0</v>
      </c>
      <c r="K39" s="1">
        <v>5</v>
      </c>
      <c r="L39" s="1">
        <v>0</v>
      </c>
      <c r="M39" s="5">
        <f>SUM(C39:L39)</f>
        <v>10</v>
      </c>
      <c r="N39" s="24">
        <f t="shared" si="5"/>
        <v>16.666666666666664</v>
      </c>
      <c r="P39" t="str">
        <f t="shared" si="6"/>
        <v>Мосейчук Валерий</v>
      </c>
    </row>
    <row r="40" spans="1:16" x14ac:dyDescent="0.35">
      <c r="A40" s="1">
        <v>22</v>
      </c>
      <c r="B40" s="35" t="s">
        <v>56</v>
      </c>
      <c r="C40" s="1">
        <v>10</v>
      </c>
      <c r="D40" s="1">
        <v>0</v>
      </c>
      <c r="E40" s="1">
        <v>5</v>
      </c>
      <c r="F40" s="1">
        <v>5</v>
      </c>
      <c r="G40" s="1">
        <v>5</v>
      </c>
      <c r="H40" s="1">
        <v>5</v>
      </c>
      <c r="I40" s="1">
        <v>5</v>
      </c>
      <c r="J40" s="1">
        <v>5</v>
      </c>
      <c r="K40" s="1">
        <v>0</v>
      </c>
      <c r="L40" s="1">
        <v>0</v>
      </c>
      <c r="M40" s="5">
        <f>SUM(C40:L40)</f>
        <v>40</v>
      </c>
      <c r="N40" s="24">
        <f t="shared" si="5"/>
        <v>66.666666666666657</v>
      </c>
      <c r="P40" t="str">
        <f t="shared" si="6"/>
        <v>Аюпов Альберт</v>
      </c>
    </row>
    <row r="41" spans="1:16" x14ac:dyDescent="0.35">
      <c r="A41" s="1">
        <v>23</v>
      </c>
      <c r="B41" s="35" t="s">
        <v>57</v>
      </c>
      <c r="C41" s="1">
        <v>10</v>
      </c>
      <c r="D41" s="1">
        <v>10</v>
      </c>
      <c r="E41" s="1">
        <v>10</v>
      </c>
      <c r="F41" s="1">
        <v>5</v>
      </c>
      <c r="G41" s="1">
        <v>5</v>
      </c>
      <c r="H41" s="1">
        <v>0</v>
      </c>
      <c r="I41" s="1">
        <v>0</v>
      </c>
      <c r="J41" s="1">
        <v>0</v>
      </c>
      <c r="K41" s="1">
        <v>5</v>
      </c>
      <c r="L41" s="1">
        <v>5</v>
      </c>
      <c r="M41" s="39">
        <f>SUM(C41:L41)</f>
        <v>50</v>
      </c>
      <c r="N41" s="24">
        <f t="shared" si="5"/>
        <v>83.333333333333343</v>
      </c>
      <c r="P41" t="str">
        <f t="shared" si="6"/>
        <v xml:space="preserve">Дербунов Григорий </v>
      </c>
    </row>
    <row r="42" spans="1:16" x14ac:dyDescent="0.35">
      <c r="A42" s="1">
        <v>24</v>
      </c>
      <c r="B42" s="35" t="s">
        <v>58</v>
      </c>
      <c r="C42" s="1">
        <v>5</v>
      </c>
      <c r="D42" s="1">
        <v>0</v>
      </c>
      <c r="E42" s="1">
        <v>5</v>
      </c>
      <c r="F42" s="1">
        <v>0</v>
      </c>
      <c r="G42" s="1">
        <v>5</v>
      </c>
      <c r="H42" s="1">
        <v>0</v>
      </c>
      <c r="I42" s="1">
        <v>5</v>
      </c>
      <c r="J42" s="1">
        <v>0</v>
      </c>
      <c r="K42" s="1">
        <v>5</v>
      </c>
      <c r="L42" s="1">
        <v>0</v>
      </c>
      <c r="M42" s="5">
        <f>SUM(C42:L42)</f>
        <v>25</v>
      </c>
      <c r="N42" s="24">
        <f t="shared" si="5"/>
        <v>41.666666666666671</v>
      </c>
      <c r="P42" t="str">
        <f t="shared" si="6"/>
        <v>Сушенков Дмитрий</v>
      </c>
    </row>
    <row r="43" spans="1:16" x14ac:dyDescent="0.35">
      <c r="A43" s="1">
        <v>25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5">
        <f t="shared" ref="M32:M49" si="7">SUM(C43:I43)</f>
        <v>0</v>
      </c>
      <c r="N43" s="24">
        <f t="shared" si="5"/>
        <v>0</v>
      </c>
    </row>
    <row r="44" spans="1:16" x14ac:dyDescent="0.35">
      <c r="A44" s="1">
        <v>26</v>
      </c>
      <c r="B44" s="4"/>
      <c r="C44" s="1"/>
      <c r="D44" s="1"/>
      <c r="E44" s="1"/>
      <c r="F44" s="1"/>
      <c r="G44" s="1"/>
      <c r="H44" s="1"/>
      <c r="I44" s="1"/>
      <c r="J44" s="1"/>
      <c r="K44" s="1"/>
      <c r="L44" s="1"/>
      <c r="M44" s="5">
        <f t="shared" si="7"/>
        <v>0</v>
      </c>
      <c r="N44" s="1">
        <f t="shared" ref="N32:N49" si="8">(M44/$M$17)*80</f>
        <v>0</v>
      </c>
    </row>
    <row r="45" spans="1:16" x14ac:dyDescent="0.35">
      <c r="A45" s="1">
        <v>27</v>
      </c>
      <c r="B45" s="4"/>
      <c r="C45" s="1"/>
      <c r="D45" s="1"/>
      <c r="E45" s="1"/>
      <c r="F45" s="1"/>
      <c r="G45" s="1"/>
      <c r="H45" s="1"/>
      <c r="I45" s="1"/>
      <c r="J45" s="1"/>
      <c r="K45" s="1"/>
      <c r="L45" s="1"/>
      <c r="M45" s="5">
        <f t="shared" si="7"/>
        <v>0</v>
      </c>
      <c r="N45" s="1">
        <f t="shared" si="8"/>
        <v>0</v>
      </c>
    </row>
    <row r="46" spans="1:16" x14ac:dyDescent="0.35">
      <c r="A46" s="1">
        <v>28</v>
      </c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5">
        <f t="shared" si="7"/>
        <v>0</v>
      </c>
      <c r="N46" s="1">
        <f t="shared" si="8"/>
        <v>0</v>
      </c>
    </row>
    <row r="47" spans="1:16" x14ac:dyDescent="0.35">
      <c r="A47" s="1">
        <v>29</v>
      </c>
      <c r="B47" s="4"/>
      <c r="C47" s="1"/>
      <c r="D47" s="1"/>
      <c r="E47" s="1"/>
      <c r="F47" s="1"/>
      <c r="G47" s="1"/>
      <c r="H47" s="1"/>
      <c r="I47" s="1"/>
      <c r="J47" s="1"/>
      <c r="K47" s="1"/>
      <c r="L47" s="1"/>
      <c r="M47" s="5">
        <f t="shared" si="7"/>
        <v>0</v>
      </c>
      <c r="N47" s="1">
        <f t="shared" si="8"/>
        <v>0</v>
      </c>
    </row>
    <row r="48" spans="1:16" x14ac:dyDescent="0.35">
      <c r="A48" s="1">
        <v>30</v>
      </c>
      <c r="B48" s="4"/>
      <c r="C48" s="1"/>
      <c r="D48" s="1"/>
      <c r="E48" s="1"/>
      <c r="F48" s="1"/>
      <c r="G48" s="1"/>
      <c r="H48" s="1"/>
      <c r="I48" s="1"/>
      <c r="J48" s="1"/>
      <c r="K48" s="1"/>
      <c r="L48" s="1"/>
      <c r="M48" s="5">
        <f t="shared" si="7"/>
        <v>0</v>
      </c>
      <c r="N48" s="1">
        <f t="shared" si="8"/>
        <v>0</v>
      </c>
    </row>
    <row r="49" spans="1:14" x14ac:dyDescent="0.35">
      <c r="A49" s="1">
        <v>31</v>
      </c>
      <c r="B49" s="4"/>
      <c r="C49" s="1"/>
      <c r="D49" s="1"/>
      <c r="E49" s="1"/>
      <c r="F49" s="1"/>
      <c r="G49" s="1"/>
      <c r="H49" s="1"/>
      <c r="I49" s="1"/>
      <c r="J49" s="1"/>
      <c r="K49" s="1"/>
      <c r="L49" s="1"/>
      <c r="M49" s="5">
        <f t="shared" si="7"/>
        <v>0</v>
      </c>
      <c r="N49" s="1">
        <f t="shared" si="8"/>
        <v>0</v>
      </c>
    </row>
  </sheetData>
  <customSheetViews>
    <customSheetView guid="{3BD70001-BBE4-4732-A193-8023101D5826}">
      <selection activeCell="M9" sqref="M9"/>
      <pageMargins left="0.7" right="0.7" top="0.75" bottom="0.75" header="0.3" footer="0.3"/>
    </customSheetView>
  </customSheetViews>
  <mergeCells count="2">
    <mergeCell ref="J2:L2"/>
    <mergeCell ref="J17:L1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workbookViewId="0">
      <selection activeCell="K7" sqref="K7"/>
    </sheetView>
  </sheetViews>
  <sheetFormatPr defaultRowHeight="14.5" x14ac:dyDescent="0.35"/>
  <cols>
    <col min="1" max="1" width="3" bestFit="1" customWidth="1"/>
    <col min="2" max="2" width="23.26953125" customWidth="1"/>
  </cols>
  <sheetData>
    <row r="1" spans="1:20" ht="16" thickBot="1" x14ac:dyDescent="0.4">
      <c r="A1" s="6"/>
      <c r="B1" s="7" t="s">
        <v>3</v>
      </c>
      <c r="C1" s="6"/>
      <c r="D1" s="6"/>
      <c r="E1" s="6"/>
      <c r="F1" s="6"/>
      <c r="G1" s="6"/>
      <c r="H1" s="6"/>
      <c r="I1" s="6"/>
      <c r="J1" s="8"/>
      <c r="K1" s="6"/>
    </row>
    <row r="2" spans="1:20" ht="16" thickBot="1" x14ac:dyDescent="0.4">
      <c r="A2" s="6"/>
      <c r="B2" s="9"/>
      <c r="C2" s="6"/>
      <c r="D2" s="26" t="s">
        <v>5</v>
      </c>
      <c r="E2" s="27"/>
      <c r="F2" s="27"/>
      <c r="G2" s="27"/>
      <c r="H2" s="27"/>
      <c r="I2" s="25"/>
      <c r="J2" s="10">
        <f>MAX(J4:J15)</f>
        <v>140</v>
      </c>
      <c r="K2" s="6"/>
    </row>
    <row r="3" spans="1:20" x14ac:dyDescent="0.35">
      <c r="A3" s="1"/>
      <c r="B3" s="11" t="s">
        <v>0</v>
      </c>
      <c r="C3" s="1" t="s">
        <v>6</v>
      </c>
      <c r="D3" s="1" t="s">
        <v>7</v>
      </c>
      <c r="E3" s="1" t="s">
        <v>8</v>
      </c>
      <c r="F3" s="3" t="s">
        <v>9</v>
      </c>
      <c r="G3" s="3" t="s">
        <v>28</v>
      </c>
      <c r="H3" s="1" t="s">
        <v>29</v>
      </c>
      <c r="I3" s="3" t="s">
        <v>30</v>
      </c>
      <c r="J3" s="5" t="s">
        <v>10</v>
      </c>
      <c r="K3" s="1" t="s">
        <v>2</v>
      </c>
      <c r="L3" s="37" t="s">
        <v>66</v>
      </c>
      <c r="M3" s="37" t="s">
        <v>67</v>
      </c>
      <c r="N3" s="15"/>
      <c r="O3" s="15"/>
    </row>
    <row r="4" spans="1:20" x14ac:dyDescent="0.35">
      <c r="A4" s="1">
        <v>1</v>
      </c>
      <c r="B4" s="36" t="s">
        <v>59</v>
      </c>
      <c r="C4" s="5">
        <v>16</v>
      </c>
      <c r="D4" s="5">
        <v>14</v>
      </c>
      <c r="E4" s="5">
        <v>10</v>
      </c>
      <c r="F4" s="5">
        <v>15</v>
      </c>
      <c r="G4" s="5">
        <v>27</v>
      </c>
      <c r="H4" s="5">
        <v>22</v>
      </c>
      <c r="I4" s="5">
        <v>12</v>
      </c>
      <c r="J4" s="5">
        <f>SUM(C4:I4)</f>
        <v>116</v>
      </c>
      <c r="K4" s="1">
        <f>(J4/$J$2)*100</f>
        <v>82.857142857142861</v>
      </c>
      <c r="N4" t="str">
        <f>B4</f>
        <v>Дмитриева Венера</v>
      </c>
      <c r="T4" t="s">
        <v>11</v>
      </c>
    </row>
    <row r="5" spans="1:20" x14ac:dyDescent="0.35">
      <c r="A5" s="1">
        <v>2</v>
      </c>
      <c r="B5" s="36" t="s">
        <v>60</v>
      </c>
      <c r="C5" s="5">
        <v>8</v>
      </c>
      <c r="D5" s="5">
        <v>9</v>
      </c>
      <c r="E5" s="5">
        <v>7</v>
      </c>
      <c r="F5" s="5">
        <v>8</v>
      </c>
      <c r="G5" s="5">
        <v>6</v>
      </c>
      <c r="H5" s="5">
        <v>0</v>
      </c>
      <c r="I5" s="5">
        <v>8</v>
      </c>
      <c r="J5" s="5">
        <f>SUM(C5:I5)</f>
        <v>46</v>
      </c>
      <c r="K5" s="1">
        <f t="shared" ref="K5:K14" si="0">(J5/$J$2)*100</f>
        <v>32.857142857142854</v>
      </c>
      <c r="L5" s="37">
        <v>2</v>
      </c>
      <c r="M5" s="37">
        <v>6</v>
      </c>
      <c r="N5" t="str">
        <f t="shared" ref="N5:N10" si="1">B5</f>
        <v>Леншина Вера</v>
      </c>
      <c r="P5" t="s">
        <v>12</v>
      </c>
      <c r="Q5" s="2"/>
      <c r="R5" s="2"/>
      <c r="S5" s="2"/>
      <c r="T5">
        <f>SUM(Q5:S5)</f>
        <v>0</v>
      </c>
    </row>
    <row r="6" spans="1:20" x14ac:dyDescent="0.35">
      <c r="A6" s="1">
        <v>3</v>
      </c>
      <c r="B6" s="36" t="s">
        <v>61</v>
      </c>
      <c r="C6" s="5">
        <v>19</v>
      </c>
      <c r="D6" s="5">
        <v>20</v>
      </c>
      <c r="E6" s="5">
        <v>13</v>
      </c>
      <c r="F6" s="5">
        <v>30</v>
      </c>
      <c r="G6" s="5">
        <v>7</v>
      </c>
      <c r="H6" s="5">
        <v>30</v>
      </c>
      <c r="I6" s="5">
        <v>21</v>
      </c>
      <c r="J6" s="5">
        <f>SUM(C6:I6)</f>
        <v>140</v>
      </c>
      <c r="K6" s="1">
        <f t="shared" si="0"/>
        <v>100</v>
      </c>
      <c r="L6" s="37">
        <v>10</v>
      </c>
      <c r="N6" t="str">
        <f t="shared" si="1"/>
        <v>Ткачева Дарья</v>
      </c>
      <c r="P6" t="s">
        <v>13</v>
      </c>
      <c r="Q6" s="2"/>
      <c r="R6" s="2"/>
      <c r="S6" s="2"/>
      <c r="T6">
        <f t="shared" ref="T6:T9" si="2">SUM(Q6:S6)</f>
        <v>0</v>
      </c>
    </row>
    <row r="7" spans="1:20" x14ac:dyDescent="0.35">
      <c r="A7" s="1">
        <v>4</v>
      </c>
      <c r="B7" s="36" t="s">
        <v>62</v>
      </c>
      <c r="C7" s="5">
        <v>16</v>
      </c>
      <c r="D7" s="5">
        <v>19</v>
      </c>
      <c r="E7" s="5">
        <v>18</v>
      </c>
      <c r="F7" s="5">
        <v>13</v>
      </c>
      <c r="G7" s="5">
        <v>13</v>
      </c>
      <c r="H7" s="5">
        <v>25</v>
      </c>
      <c r="I7" s="5">
        <v>24</v>
      </c>
      <c r="J7" s="5">
        <f>SUM(C7:I7)</f>
        <v>128</v>
      </c>
      <c r="K7" s="1">
        <f t="shared" si="0"/>
        <v>91.428571428571431</v>
      </c>
      <c r="L7" s="37">
        <v>14</v>
      </c>
      <c r="N7" t="str">
        <f t="shared" si="1"/>
        <v>Никитина Светлана</v>
      </c>
      <c r="P7" t="s">
        <v>14</v>
      </c>
      <c r="Q7" s="2"/>
      <c r="R7" s="2"/>
      <c r="S7" s="2"/>
      <c r="T7">
        <f t="shared" si="2"/>
        <v>0</v>
      </c>
    </row>
    <row r="8" spans="1:20" x14ac:dyDescent="0.35">
      <c r="A8" s="1">
        <v>5</v>
      </c>
      <c r="B8" s="36" t="s">
        <v>63</v>
      </c>
      <c r="C8" s="5">
        <v>8</v>
      </c>
      <c r="D8" s="5">
        <v>5</v>
      </c>
      <c r="E8" s="5">
        <v>7</v>
      </c>
      <c r="F8" s="5">
        <v>4</v>
      </c>
      <c r="G8" s="5">
        <v>7</v>
      </c>
      <c r="H8" s="5">
        <v>9</v>
      </c>
      <c r="I8" s="5">
        <v>0</v>
      </c>
      <c r="J8" s="5">
        <f>SUM(C8:I8)</f>
        <v>40</v>
      </c>
      <c r="K8" s="1">
        <f t="shared" si="0"/>
        <v>28.571428571428569</v>
      </c>
      <c r="N8" t="str">
        <f t="shared" si="1"/>
        <v>Петрова Светлана</v>
      </c>
      <c r="P8" t="s">
        <v>15</v>
      </c>
      <c r="Q8" s="2"/>
      <c r="R8" s="2"/>
      <c r="S8" s="2"/>
      <c r="T8">
        <f t="shared" si="2"/>
        <v>0</v>
      </c>
    </row>
    <row r="9" spans="1:20" x14ac:dyDescent="0.35">
      <c r="A9" s="1">
        <v>6</v>
      </c>
      <c r="B9" s="36" t="s">
        <v>64</v>
      </c>
      <c r="C9" s="5">
        <v>19</v>
      </c>
      <c r="D9" s="5">
        <v>22</v>
      </c>
      <c r="E9" s="5">
        <v>17</v>
      </c>
      <c r="F9" s="5">
        <v>11</v>
      </c>
      <c r="G9" s="5">
        <v>22</v>
      </c>
      <c r="H9" s="5">
        <v>21</v>
      </c>
      <c r="I9" s="5">
        <v>13</v>
      </c>
      <c r="J9" s="5">
        <f>SUM(C9:I9)</f>
        <v>125</v>
      </c>
      <c r="K9" s="1">
        <f t="shared" si="0"/>
        <v>89.285714285714292</v>
      </c>
      <c r="L9" s="37">
        <v>6</v>
      </c>
      <c r="N9" t="str">
        <f t="shared" si="1"/>
        <v xml:space="preserve">Анциферова Юлия </v>
      </c>
      <c r="P9" t="s">
        <v>16</v>
      </c>
      <c r="Q9" s="2"/>
      <c r="R9" s="2"/>
      <c r="S9" s="2"/>
      <c r="T9">
        <f t="shared" si="2"/>
        <v>0</v>
      </c>
    </row>
    <row r="10" spans="1:20" x14ac:dyDescent="0.35">
      <c r="A10" s="1">
        <v>7</v>
      </c>
      <c r="B10" s="36" t="s">
        <v>65</v>
      </c>
      <c r="C10" s="5">
        <v>19</v>
      </c>
      <c r="D10" s="5">
        <v>7</v>
      </c>
      <c r="E10" s="5">
        <v>19</v>
      </c>
      <c r="F10" s="5">
        <v>10</v>
      </c>
      <c r="G10" s="5">
        <v>8</v>
      </c>
      <c r="H10" s="5">
        <v>15</v>
      </c>
      <c r="I10" s="5">
        <v>8</v>
      </c>
      <c r="J10" s="5">
        <f>SUM(C10:I10)</f>
        <v>86</v>
      </c>
      <c r="K10" s="1">
        <f t="shared" si="0"/>
        <v>61.428571428571431</v>
      </c>
      <c r="N10" t="str">
        <f t="shared" si="1"/>
        <v>Харькова Марина</v>
      </c>
    </row>
    <row r="11" spans="1:20" ht="15" thickBot="1" x14ac:dyDescent="0.4">
      <c r="A11" s="1">
        <v>8</v>
      </c>
      <c r="B11" s="4"/>
      <c r="C11" s="5"/>
      <c r="D11" s="5"/>
      <c r="E11" s="5"/>
      <c r="F11" s="5"/>
      <c r="G11" s="5"/>
      <c r="H11" s="5"/>
      <c r="I11" s="5"/>
      <c r="J11" s="5"/>
      <c r="K11" s="1">
        <f t="shared" si="0"/>
        <v>0</v>
      </c>
    </row>
    <row r="12" spans="1:20" ht="15" thickBot="1" x14ac:dyDescent="0.4">
      <c r="A12" s="1">
        <v>9</v>
      </c>
      <c r="B12" s="4"/>
      <c r="C12" s="5"/>
      <c r="D12" s="5"/>
      <c r="E12" s="5"/>
      <c r="F12" s="5"/>
      <c r="G12" s="5"/>
      <c r="H12" s="5"/>
      <c r="I12" s="5"/>
      <c r="J12" s="5"/>
      <c r="K12" s="1">
        <f t="shared" si="0"/>
        <v>0</v>
      </c>
      <c r="P12" t="s">
        <v>17</v>
      </c>
      <c r="Q12" s="12">
        <f>SUM(Q5:S9)</f>
        <v>0</v>
      </c>
    </row>
    <row r="13" spans="1:20" x14ac:dyDescent="0.35">
      <c r="A13" s="1">
        <v>10</v>
      </c>
      <c r="B13" s="4"/>
      <c r="C13" s="5"/>
      <c r="D13" s="5"/>
      <c r="E13" s="5"/>
      <c r="F13" s="5"/>
      <c r="G13" s="5"/>
      <c r="H13" s="5"/>
      <c r="I13" s="5"/>
      <c r="J13" s="5"/>
      <c r="K13" s="1">
        <f t="shared" si="0"/>
        <v>0</v>
      </c>
    </row>
    <row r="14" spans="1:20" x14ac:dyDescent="0.35">
      <c r="A14" s="1">
        <v>11</v>
      </c>
      <c r="B14" s="4"/>
      <c r="C14" s="5"/>
      <c r="D14" s="5"/>
      <c r="E14" s="5"/>
      <c r="F14" s="5"/>
      <c r="G14" s="5"/>
      <c r="H14" s="5"/>
      <c r="I14" s="5"/>
      <c r="J14" s="5"/>
      <c r="K14" s="1">
        <f t="shared" si="0"/>
        <v>0</v>
      </c>
    </row>
    <row r="15" spans="1:20" x14ac:dyDescent="0.35">
      <c r="A15" s="1"/>
      <c r="B15" s="4"/>
      <c r="C15" s="1"/>
      <c r="D15" s="1"/>
      <c r="E15" s="1"/>
      <c r="F15" s="3"/>
      <c r="G15" s="3"/>
      <c r="H15" s="1"/>
      <c r="I15" s="3"/>
      <c r="J15" s="5"/>
      <c r="K15" s="1"/>
    </row>
    <row r="16" spans="1:20" ht="15" thickBot="1" x14ac:dyDescent="0.4">
      <c r="A16" s="13"/>
      <c r="B16" s="14"/>
      <c r="C16" s="13"/>
      <c r="D16" s="13"/>
      <c r="E16" s="13"/>
      <c r="F16" s="13"/>
      <c r="G16" s="13"/>
      <c r="H16" s="13"/>
      <c r="I16" s="13"/>
      <c r="J16" s="15"/>
      <c r="K16" s="13"/>
    </row>
    <row r="17" spans="1:14" ht="16" thickBot="1" x14ac:dyDescent="0.4">
      <c r="A17" s="13"/>
      <c r="B17" s="16" t="s">
        <v>4</v>
      </c>
      <c r="C17" s="13"/>
      <c r="D17" s="26" t="s">
        <v>5</v>
      </c>
      <c r="E17" s="27"/>
      <c r="F17" s="27"/>
      <c r="G17" s="27"/>
      <c r="H17" s="27"/>
      <c r="I17" s="25"/>
      <c r="J17" s="10">
        <f>MAX(J19:J42)</f>
        <v>195</v>
      </c>
      <c r="K17" s="13"/>
    </row>
    <row r="18" spans="1:14" x14ac:dyDescent="0.35">
      <c r="A18" s="1"/>
      <c r="B18" s="11" t="s">
        <v>0</v>
      </c>
      <c r="C18" s="1" t="s">
        <v>6</v>
      </c>
      <c r="D18" s="1" t="s">
        <v>7</v>
      </c>
      <c r="E18" s="1" t="s">
        <v>8</v>
      </c>
      <c r="F18" s="3" t="s">
        <v>9</v>
      </c>
      <c r="G18" s="3" t="s">
        <v>28</v>
      </c>
      <c r="H18" s="3" t="s">
        <v>29</v>
      </c>
      <c r="I18" s="3" t="s">
        <v>30</v>
      </c>
      <c r="J18" s="5" t="s">
        <v>10</v>
      </c>
      <c r="K18" s="1" t="s">
        <v>2</v>
      </c>
      <c r="L18" s="37" t="s">
        <v>66</v>
      </c>
      <c r="M18" s="37" t="s">
        <v>67</v>
      </c>
    </row>
    <row r="19" spans="1:14" x14ac:dyDescent="0.35">
      <c r="A19" s="1">
        <v>1</v>
      </c>
      <c r="B19" s="32" t="s">
        <v>35</v>
      </c>
      <c r="C19" s="5">
        <v>28</v>
      </c>
      <c r="D19" s="5">
        <v>28</v>
      </c>
      <c r="E19" s="5">
        <v>24</v>
      </c>
      <c r="F19" s="5">
        <v>26</v>
      </c>
      <c r="G19" s="5">
        <v>29</v>
      </c>
      <c r="H19" s="5">
        <v>30</v>
      </c>
      <c r="I19" s="17">
        <v>27</v>
      </c>
      <c r="J19" s="17">
        <f>SUM(C19:I19)</f>
        <v>192</v>
      </c>
      <c r="K19" s="1">
        <f>(J19/$J$17)*100</f>
        <v>98.461538461538467</v>
      </c>
      <c r="L19" s="37">
        <v>14</v>
      </c>
      <c r="M19" s="37">
        <v>23</v>
      </c>
      <c r="N19" t="str">
        <f>B19</f>
        <v>Дмитриев Артём</v>
      </c>
    </row>
    <row r="20" spans="1:14" x14ac:dyDescent="0.35">
      <c r="A20" s="1">
        <v>2</v>
      </c>
      <c r="B20" s="32" t="s">
        <v>36</v>
      </c>
      <c r="C20" s="5">
        <v>15</v>
      </c>
      <c r="D20" s="5">
        <v>16</v>
      </c>
      <c r="E20" s="5">
        <v>25</v>
      </c>
      <c r="F20" s="5">
        <v>17</v>
      </c>
      <c r="G20" s="5">
        <v>7</v>
      </c>
      <c r="H20" s="5">
        <v>25</v>
      </c>
      <c r="I20" s="5">
        <v>12</v>
      </c>
      <c r="J20" s="5">
        <f>SUM(C20:I20)</f>
        <v>117</v>
      </c>
      <c r="K20" s="24">
        <f t="shared" ref="K20:K42" si="3">(J20/$J$17)*100</f>
        <v>60</v>
      </c>
      <c r="L20" s="37">
        <v>11</v>
      </c>
      <c r="N20" t="str">
        <f t="shared" ref="N20:N42" si="4">B20</f>
        <v>Большов Игорь</v>
      </c>
    </row>
    <row r="21" spans="1:14" x14ac:dyDescent="0.35">
      <c r="A21" s="1">
        <v>3</v>
      </c>
      <c r="B21" s="32" t="s">
        <v>37</v>
      </c>
      <c r="C21" s="5">
        <v>4</v>
      </c>
      <c r="D21" s="5">
        <v>10</v>
      </c>
      <c r="E21" s="5">
        <v>12</v>
      </c>
      <c r="F21" s="5">
        <v>0</v>
      </c>
      <c r="G21" s="5">
        <v>8</v>
      </c>
      <c r="H21" s="5">
        <v>8</v>
      </c>
      <c r="I21" s="5">
        <v>12</v>
      </c>
      <c r="J21" s="18">
        <f>SUM(C21:I21)</f>
        <v>54</v>
      </c>
      <c r="K21" s="24">
        <f t="shared" si="3"/>
        <v>27.692307692307693</v>
      </c>
      <c r="N21" t="str">
        <f t="shared" si="4"/>
        <v xml:space="preserve">Матевосян Ашот </v>
      </c>
    </row>
    <row r="22" spans="1:14" x14ac:dyDescent="0.35">
      <c r="A22" s="1">
        <v>4</v>
      </c>
      <c r="B22" s="32" t="s">
        <v>38</v>
      </c>
      <c r="C22" s="5">
        <v>18</v>
      </c>
      <c r="D22" s="5">
        <v>18</v>
      </c>
      <c r="E22" s="5">
        <v>16</v>
      </c>
      <c r="F22" s="5">
        <v>21</v>
      </c>
      <c r="G22" s="5">
        <v>11</v>
      </c>
      <c r="H22" s="5">
        <v>25</v>
      </c>
      <c r="I22" s="5">
        <v>17</v>
      </c>
      <c r="J22" s="5">
        <f>SUM(C22:I22)</f>
        <v>126</v>
      </c>
      <c r="K22" s="24">
        <f t="shared" si="3"/>
        <v>64.615384615384613</v>
      </c>
      <c r="N22" t="str">
        <f t="shared" si="4"/>
        <v>Баландин Владимир</v>
      </c>
    </row>
    <row r="23" spans="1:14" x14ac:dyDescent="0.35">
      <c r="A23" s="1">
        <v>5</v>
      </c>
      <c r="B23" s="32" t="s">
        <v>39</v>
      </c>
      <c r="C23" s="5">
        <v>12</v>
      </c>
      <c r="D23" s="5">
        <v>17</v>
      </c>
      <c r="E23" s="5">
        <v>16</v>
      </c>
      <c r="F23" s="5">
        <v>14</v>
      </c>
      <c r="G23" s="5">
        <v>12</v>
      </c>
      <c r="H23" s="5">
        <v>20</v>
      </c>
      <c r="I23" s="5">
        <v>21</v>
      </c>
      <c r="J23" s="5">
        <f t="shared" ref="J23:J42" si="5">SUM(C23:I23)</f>
        <v>112</v>
      </c>
      <c r="K23" s="24">
        <f t="shared" si="3"/>
        <v>57.435897435897431</v>
      </c>
      <c r="N23" t="str">
        <f t="shared" si="4"/>
        <v>Бочков Илья</v>
      </c>
    </row>
    <row r="24" spans="1:14" x14ac:dyDescent="0.35">
      <c r="A24" s="1">
        <v>6</v>
      </c>
      <c r="B24" s="32" t="s">
        <v>40</v>
      </c>
      <c r="C24" s="5">
        <v>15</v>
      </c>
      <c r="D24" s="5">
        <v>30</v>
      </c>
      <c r="E24" s="5">
        <v>12</v>
      </c>
      <c r="F24" s="5">
        <v>20</v>
      </c>
      <c r="G24" s="5">
        <v>15</v>
      </c>
      <c r="H24" s="5">
        <v>17</v>
      </c>
      <c r="I24" s="5">
        <v>26</v>
      </c>
      <c r="J24" s="5">
        <f>SUM(C24:I24)</f>
        <v>135</v>
      </c>
      <c r="K24" s="24">
        <f t="shared" si="3"/>
        <v>69.230769230769226</v>
      </c>
      <c r="N24" t="str">
        <f t="shared" si="4"/>
        <v xml:space="preserve">Новиков Олег </v>
      </c>
    </row>
    <row r="25" spans="1:14" x14ac:dyDescent="0.35">
      <c r="A25" s="1">
        <v>7</v>
      </c>
      <c r="B25" s="32" t="s">
        <v>41</v>
      </c>
      <c r="C25" s="5">
        <v>17</v>
      </c>
      <c r="D25" s="5">
        <v>4</v>
      </c>
      <c r="E25" s="5">
        <v>14</v>
      </c>
      <c r="F25" s="5">
        <v>17</v>
      </c>
      <c r="G25" s="5">
        <v>8</v>
      </c>
      <c r="H25" s="5">
        <v>23</v>
      </c>
      <c r="I25" s="5">
        <v>23</v>
      </c>
      <c r="J25" s="5">
        <f t="shared" si="5"/>
        <v>106</v>
      </c>
      <c r="K25" s="24">
        <f t="shared" si="3"/>
        <v>54.358974358974358</v>
      </c>
      <c r="N25" t="str">
        <f t="shared" si="4"/>
        <v>Шлоков Роман</v>
      </c>
    </row>
    <row r="26" spans="1:14" x14ac:dyDescent="0.35">
      <c r="A26" s="1">
        <v>8</v>
      </c>
      <c r="B26" s="32" t="s">
        <v>42</v>
      </c>
      <c r="C26" s="5">
        <v>4</v>
      </c>
      <c r="D26" s="5">
        <v>15</v>
      </c>
      <c r="E26" s="5">
        <v>17</v>
      </c>
      <c r="F26" s="5">
        <v>30</v>
      </c>
      <c r="G26" s="5">
        <v>13</v>
      </c>
      <c r="H26" s="5">
        <v>16</v>
      </c>
      <c r="I26" s="5">
        <v>0</v>
      </c>
      <c r="J26" s="5">
        <f t="shared" si="5"/>
        <v>95</v>
      </c>
      <c r="K26" s="24">
        <f t="shared" si="3"/>
        <v>48.717948717948715</v>
      </c>
      <c r="N26" t="str">
        <f t="shared" si="4"/>
        <v>Бухтияров Никита</v>
      </c>
    </row>
    <row r="27" spans="1:14" x14ac:dyDescent="0.35">
      <c r="A27" s="1">
        <v>9</v>
      </c>
      <c r="B27" s="32" t="s">
        <v>43</v>
      </c>
      <c r="C27" s="5">
        <v>26</v>
      </c>
      <c r="D27" s="5">
        <v>16</v>
      </c>
      <c r="E27" s="5">
        <v>36</v>
      </c>
      <c r="F27" s="5">
        <v>11</v>
      </c>
      <c r="G27" s="5">
        <v>18</v>
      </c>
      <c r="H27" s="5">
        <v>36</v>
      </c>
      <c r="I27" s="5">
        <v>27</v>
      </c>
      <c r="J27" s="5">
        <f t="shared" si="5"/>
        <v>170</v>
      </c>
      <c r="K27" s="24">
        <f t="shared" si="3"/>
        <v>87.179487179487182</v>
      </c>
      <c r="N27" t="str">
        <f t="shared" si="4"/>
        <v>Сидорин Денис</v>
      </c>
    </row>
    <row r="28" spans="1:14" x14ac:dyDescent="0.35">
      <c r="A28" s="1">
        <v>10</v>
      </c>
      <c r="B28" s="32" t="s">
        <v>44</v>
      </c>
      <c r="C28" s="5">
        <v>8</v>
      </c>
      <c r="D28" s="5">
        <v>23</v>
      </c>
      <c r="E28" s="5">
        <v>10</v>
      </c>
      <c r="F28" s="5">
        <v>14</v>
      </c>
      <c r="G28" s="5">
        <v>14</v>
      </c>
      <c r="H28" s="5">
        <v>28</v>
      </c>
      <c r="I28" s="5">
        <v>21</v>
      </c>
      <c r="J28" s="5">
        <f t="shared" si="5"/>
        <v>118</v>
      </c>
      <c r="K28" s="24">
        <f t="shared" si="3"/>
        <v>60.512820512820511</v>
      </c>
      <c r="N28" t="str">
        <f t="shared" si="4"/>
        <v>Карелин Максим</v>
      </c>
    </row>
    <row r="29" spans="1:14" x14ac:dyDescent="0.35">
      <c r="A29" s="1">
        <v>11</v>
      </c>
      <c r="B29" s="32" t="s">
        <v>45</v>
      </c>
      <c r="C29" s="5">
        <v>21</v>
      </c>
      <c r="D29" s="5">
        <v>13</v>
      </c>
      <c r="E29" s="5">
        <v>13</v>
      </c>
      <c r="F29" s="5">
        <v>7</v>
      </c>
      <c r="G29" s="5">
        <v>16</v>
      </c>
      <c r="H29" s="5">
        <v>17</v>
      </c>
      <c r="I29" s="5">
        <v>5</v>
      </c>
      <c r="J29" s="5">
        <f>SUM(C29:I29)</f>
        <v>92</v>
      </c>
      <c r="K29" s="24">
        <f t="shared" si="3"/>
        <v>47.179487179487175</v>
      </c>
      <c r="N29" t="str">
        <f t="shared" si="4"/>
        <v>Докучаев Кирилл</v>
      </c>
    </row>
    <row r="30" spans="1:14" x14ac:dyDescent="0.35">
      <c r="A30" s="1">
        <v>12</v>
      </c>
      <c r="B30" s="32" t="s">
        <v>46</v>
      </c>
      <c r="C30" s="5">
        <v>19</v>
      </c>
      <c r="D30" s="5">
        <v>15</v>
      </c>
      <c r="E30" s="5">
        <v>19</v>
      </c>
      <c r="F30" s="5">
        <v>7</v>
      </c>
      <c r="G30" s="5">
        <v>22</v>
      </c>
      <c r="H30" s="5">
        <v>12</v>
      </c>
      <c r="I30" s="5">
        <v>18</v>
      </c>
      <c r="J30" s="5">
        <f t="shared" si="5"/>
        <v>112</v>
      </c>
      <c r="K30" s="24">
        <f t="shared" si="3"/>
        <v>57.435897435897431</v>
      </c>
      <c r="N30" t="str">
        <f t="shared" si="4"/>
        <v>Шабанов Олег</v>
      </c>
    </row>
    <row r="31" spans="1:14" x14ac:dyDescent="0.35">
      <c r="A31" s="1">
        <v>13</v>
      </c>
      <c r="B31" s="32" t="s">
        <v>47</v>
      </c>
      <c r="C31" s="5">
        <v>33</v>
      </c>
      <c r="D31" s="5">
        <v>10</v>
      </c>
      <c r="E31" s="5">
        <v>11</v>
      </c>
      <c r="F31" s="5">
        <v>15</v>
      </c>
      <c r="G31" s="5">
        <v>22</v>
      </c>
      <c r="H31" s="5">
        <v>16</v>
      </c>
      <c r="I31" s="5">
        <v>28</v>
      </c>
      <c r="J31" s="5">
        <f t="shared" si="5"/>
        <v>135</v>
      </c>
      <c r="K31" s="24">
        <f t="shared" si="3"/>
        <v>69.230769230769226</v>
      </c>
      <c r="L31" s="37">
        <v>6</v>
      </c>
      <c r="N31" t="str">
        <f t="shared" si="4"/>
        <v>Арт Василий</v>
      </c>
    </row>
    <row r="32" spans="1:14" x14ac:dyDescent="0.35">
      <c r="A32" s="1">
        <v>14</v>
      </c>
      <c r="B32" s="33" t="s">
        <v>48</v>
      </c>
      <c r="C32" s="5">
        <v>14</v>
      </c>
      <c r="D32" s="5">
        <v>11</v>
      </c>
      <c r="E32" s="5">
        <v>5</v>
      </c>
      <c r="F32" s="5">
        <v>25</v>
      </c>
      <c r="G32" s="5">
        <v>4</v>
      </c>
      <c r="H32" s="5">
        <v>13</v>
      </c>
      <c r="I32" s="5">
        <v>8</v>
      </c>
      <c r="J32" s="5">
        <f t="shared" si="5"/>
        <v>80</v>
      </c>
      <c r="K32" s="24">
        <f t="shared" si="3"/>
        <v>41.025641025641022</v>
      </c>
      <c r="N32" t="str">
        <f t="shared" si="4"/>
        <v>Чернов Виктор</v>
      </c>
    </row>
    <row r="33" spans="1:14" x14ac:dyDescent="0.35">
      <c r="A33" s="1">
        <v>15</v>
      </c>
      <c r="B33" s="33" t="s">
        <v>49</v>
      </c>
      <c r="C33" s="5">
        <v>26</v>
      </c>
      <c r="D33" s="5">
        <v>27</v>
      </c>
      <c r="E33" s="5">
        <v>12</v>
      </c>
      <c r="F33" s="5">
        <v>34</v>
      </c>
      <c r="G33" s="5">
        <v>23</v>
      </c>
      <c r="H33" s="5">
        <v>25</v>
      </c>
      <c r="I33" s="5">
        <v>21</v>
      </c>
      <c r="J33" s="5">
        <f t="shared" si="5"/>
        <v>168</v>
      </c>
      <c r="K33" s="24">
        <f t="shared" si="3"/>
        <v>86.15384615384616</v>
      </c>
      <c r="L33" s="37">
        <v>14</v>
      </c>
      <c r="N33" t="str">
        <f t="shared" si="4"/>
        <v>Зеленцов Алексей</v>
      </c>
    </row>
    <row r="34" spans="1:14" x14ac:dyDescent="0.35">
      <c r="A34" s="1">
        <v>16</v>
      </c>
      <c r="B34" s="34" t="s">
        <v>50</v>
      </c>
      <c r="C34" s="5">
        <v>13</v>
      </c>
      <c r="D34" s="5">
        <v>12</v>
      </c>
      <c r="E34" s="5">
        <v>18</v>
      </c>
      <c r="F34" s="5">
        <v>23</v>
      </c>
      <c r="G34" s="5">
        <v>4</v>
      </c>
      <c r="H34" s="5">
        <v>14</v>
      </c>
      <c r="I34" s="5">
        <v>22</v>
      </c>
      <c r="J34" s="5">
        <f t="shared" si="5"/>
        <v>106</v>
      </c>
      <c r="K34" s="24">
        <f t="shared" si="3"/>
        <v>54.358974358974358</v>
      </c>
      <c r="N34" t="str">
        <f t="shared" si="4"/>
        <v>Козин Александр</v>
      </c>
    </row>
    <row r="35" spans="1:14" x14ac:dyDescent="0.35">
      <c r="A35" s="1">
        <v>17</v>
      </c>
      <c r="B35" s="35" t="s">
        <v>51</v>
      </c>
      <c r="C35" s="5">
        <v>0</v>
      </c>
      <c r="D35" s="5">
        <v>4</v>
      </c>
      <c r="E35" s="5">
        <v>4</v>
      </c>
      <c r="F35" s="5">
        <v>16</v>
      </c>
      <c r="G35" s="5">
        <v>3</v>
      </c>
      <c r="H35" s="5">
        <v>8</v>
      </c>
      <c r="I35" s="5">
        <v>9</v>
      </c>
      <c r="J35" s="5">
        <f t="shared" si="5"/>
        <v>44</v>
      </c>
      <c r="K35" s="24">
        <f t="shared" si="3"/>
        <v>22.564102564102566</v>
      </c>
      <c r="N35" t="str">
        <f t="shared" si="4"/>
        <v>Маношкин Сергей</v>
      </c>
    </row>
    <row r="36" spans="1:14" x14ac:dyDescent="0.35">
      <c r="A36" s="1">
        <v>18</v>
      </c>
      <c r="B36" s="34" t="s">
        <v>52</v>
      </c>
      <c r="C36" s="5">
        <v>16</v>
      </c>
      <c r="D36" s="5">
        <v>21</v>
      </c>
      <c r="E36" s="5">
        <v>15</v>
      </c>
      <c r="F36" s="5">
        <v>19</v>
      </c>
      <c r="G36" s="5">
        <v>22</v>
      </c>
      <c r="H36" s="5">
        <v>16</v>
      </c>
      <c r="I36" s="5">
        <v>23</v>
      </c>
      <c r="J36" s="5">
        <f t="shared" si="5"/>
        <v>132</v>
      </c>
      <c r="K36" s="24">
        <f t="shared" si="3"/>
        <v>67.692307692307693</v>
      </c>
      <c r="L36" s="37">
        <v>7</v>
      </c>
      <c r="N36" t="str">
        <f t="shared" si="4"/>
        <v>Басманов Алексей</v>
      </c>
    </row>
    <row r="37" spans="1:14" x14ac:dyDescent="0.35">
      <c r="A37" s="1">
        <v>19</v>
      </c>
      <c r="B37" s="35" t="s">
        <v>53</v>
      </c>
      <c r="C37" s="5">
        <v>16</v>
      </c>
      <c r="D37" s="5">
        <v>18</v>
      </c>
      <c r="E37" s="5">
        <v>17</v>
      </c>
      <c r="F37" s="5">
        <v>23</v>
      </c>
      <c r="G37" s="5">
        <v>21</v>
      </c>
      <c r="H37" s="5">
        <v>21</v>
      </c>
      <c r="I37" s="5">
        <v>26</v>
      </c>
      <c r="J37" s="5">
        <f t="shared" si="5"/>
        <v>142</v>
      </c>
      <c r="K37" s="24">
        <f t="shared" si="3"/>
        <v>72.820512820512818</v>
      </c>
      <c r="N37" t="str">
        <f t="shared" si="4"/>
        <v xml:space="preserve">Харьков Данила </v>
      </c>
    </row>
    <row r="38" spans="1:14" x14ac:dyDescent="0.35">
      <c r="A38" s="1">
        <v>20</v>
      </c>
      <c r="B38" s="34" t="s">
        <v>54</v>
      </c>
      <c r="C38" s="5">
        <v>20</v>
      </c>
      <c r="D38" s="5">
        <v>16</v>
      </c>
      <c r="E38" s="5">
        <v>20</v>
      </c>
      <c r="F38" s="5">
        <v>30</v>
      </c>
      <c r="G38" s="5">
        <v>18</v>
      </c>
      <c r="H38" s="5">
        <v>16</v>
      </c>
      <c r="I38" s="5">
        <v>16</v>
      </c>
      <c r="J38" s="5">
        <f t="shared" si="5"/>
        <v>136</v>
      </c>
      <c r="K38" s="24">
        <f t="shared" si="3"/>
        <v>69.743589743589737</v>
      </c>
      <c r="N38" t="str">
        <f t="shared" si="4"/>
        <v xml:space="preserve">Ерошин Анатолий </v>
      </c>
    </row>
    <row r="39" spans="1:14" x14ac:dyDescent="0.35">
      <c r="A39" s="1">
        <v>21</v>
      </c>
      <c r="B39" s="35" t="s">
        <v>55</v>
      </c>
      <c r="C39" s="5">
        <v>11</v>
      </c>
      <c r="D39" s="5">
        <v>6</v>
      </c>
      <c r="E39" s="5">
        <v>8</v>
      </c>
      <c r="F39" s="5">
        <v>7</v>
      </c>
      <c r="G39" s="5">
        <v>3</v>
      </c>
      <c r="H39" s="5">
        <v>14</v>
      </c>
      <c r="I39" s="5">
        <v>20</v>
      </c>
      <c r="J39" s="5">
        <f t="shared" si="5"/>
        <v>69</v>
      </c>
      <c r="K39" s="24">
        <f t="shared" si="3"/>
        <v>35.384615384615387</v>
      </c>
      <c r="N39" t="str">
        <f t="shared" si="4"/>
        <v>Мосейчук Валерий</v>
      </c>
    </row>
    <row r="40" spans="1:14" x14ac:dyDescent="0.35">
      <c r="A40" s="1">
        <v>22</v>
      </c>
      <c r="B40" s="35" t="s">
        <v>56</v>
      </c>
      <c r="C40" s="5">
        <v>21</v>
      </c>
      <c r="D40" s="5">
        <v>13</v>
      </c>
      <c r="E40" s="5">
        <v>13</v>
      </c>
      <c r="F40" s="5">
        <v>23</v>
      </c>
      <c r="G40" s="5">
        <v>20</v>
      </c>
      <c r="H40" s="5">
        <v>27</v>
      </c>
      <c r="I40" s="5">
        <v>19</v>
      </c>
      <c r="J40" s="5">
        <f t="shared" si="5"/>
        <v>136</v>
      </c>
      <c r="K40" s="24">
        <f t="shared" si="3"/>
        <v>69.743589743589737</v>
      </c>
      <c r="N40" t="str">
        <f t="shared" si="4"/>
        <v>Аюпов Альберт</v>
      </c>
    </row>
    <row r="41" spans="1:14" x14ac:dyDescent="0.35">
      <c r="A41" s="1">
        <v>23</v>
      </c>
      <c r="B41" s="35" t="s">
        <v>57</v>
      </c>
      <c r="C41" s="5">
        <v>28</v>
      </c>
      <c r="D41" s="5">
        <v>24</v>
      </c>
      <c r="E41" s="5">
        <v>22</v>
      </c>
      <c r="F41" s="5">
        <v>23</v>
      </c>
      <c r="G41" s="5">
        <v>32</v>
      </c>
      <c r="H41" s="5">
        <v>27</v>
      </c>
      <c r="I41" s="5">
        <v>39</v>
      </c>
      <c r="J41" s="5">
        <f t="shared" si="5"/>
        <v>195</v>
      </c>
      <c r="K41" s="24">
        <f t="shared" si="3"/>
        <v>100</v>
      </c>
      <c r="N41" t="str">
        <f t="shared" si="4"/>
        <v xml:space="preserve">Дербунов Григорий </v>
      </c>
    </row>
    <row r="42" spans="1:14" x14ac:dyDescent="0.35">
      <c r="A42" s="1">
        <v>24</v>
      </c>
      <c r="B42" s="35" t="s">
        <v>58</v>
      </c>
      <c r="C42" s="5">
        <v>18</v>
      </c>
      <c r="D42" s="5">
        <v>8</v>
      </c>
      <c r="E42" s="5">
        <v>25</v>
      </c>
      <c r="F42" s="5">
        <v>25</v>
      </c>
      <c r="G42" s="5">
        <v>26</v>
      </c>
      <c r="H42" s="5">
        <v>22</v>
      </c>
      <c r="I42" s="5">
        <v>14</v>
      </c>
      <c r="J42" s="5">
        <f t="shared" si="5"/>
        <v>138</v>
      </c>
      <c r="K42" s="24">
        <f t="shared" si="3"/>
        <v>70.769230769230774</v>
      </c>
      <c r="L42" s="37">
        <v>10</v>
      </c>
      <c r="N42" t="str">
        <f t="shared" si="4"/>
        <v>Сушенков Дмитрий</v>
      </c>
    </row>
    <row r="43" spans="1:14" x14ac:dyDescent="0.35">
      <c r="A43" s="1">
        <v>25</v>
      </c>
      <c r="C43" s="5"/>
      <c r="D43" s="5"/>
      <c r="E43" s="5"/>
      <c r="F43" s="5"/>
      <c r="G43" s="5"/>
      <c r="H43" s="5"/>
      <c r="I43" s="5"/>
      <c r="J43" s="5">
        <f t="shared" ref="J32:J49" si="6">SUM(C43:H43)</f>
        <v>0</v>
      </c>
      <c r="K43" s="1">
        <f t="shared" ref="K32:K49" si="7">(J43/$J$17)*100</f>
        <v>0</v>
      </c>
    </row>
    <row r="44" spans="1:14" x14ac:dyDescent="0.35">
      <c r="A44" s="1">
        <v>26</v>
      </c>
      <c r="B44" s="4"/>
      <c r="C44" s="5"/>
      <c r="D44" s="5"/>
      <c r="E44" s="5"/>
      <c r="F44" s="5"/>
      <c r="G44" s="5"/>
      <c r="H44" s="5"/>
      <c r="I44" s="5"/>
      <c r="J44" s="5">
        <f t="shared" si="6"/>
        <v>0</v>
      </c>
      <c r="K44" s="1">
        <f t="shared" si="7"/>
        <v>0</v>
      </c>
    </row>
    <row r="45" spans="1:14" x14ac:dyDescent="0.35">
      <c r="A45" s="1">
        <v>27</v>
      </c>
      <c r="B45" s="9"/>
      <c r="C45" s="5"/>
      <c r="D45" s="5"/>
      <c r="E45" s="5"/>
      <c r="F45" s="5"/>
      <c r="G45" s="5"/>
      <c r="H45" s="5"/>
      <c r="I45" s="5"/>
      <c r="J45" s="5">
        <f t="shared" si="6"/>
        <v>0</v>
      </c>
      <c r="K45" s="1">
        <f t="shared" si="7"/>
        <v>0</v>
      </c>
    </row>
    <row r="46" spans="1:14" x14ac:dyDescent="0.35">
      <c r="A46" s="1">
        <v>28</v>
      </c>
      <c r="B46" s="4"/>
      <c r="C46" s="5"/>
      <c r="D46" s="5"/>
      <c r="E46" s="5"/>
      <c r="F46" s="5"/>
      <c r="G46" s="5"/>
      <c r="H46" s="5"/>
      <c r="I46" s="5"/>
      <c r="J46" s="5">
        <f t="shared" si="6"/>
        <v>0</v>
      </c>
      <c r="K46" s="1">
        <f t="shared" si="7"/>
        <v>0</v>
      </c>
    </row>
    <row r="47" spans="1:14" x14ac:dyDescent="0.35">
      <c r="A47" s="1">
        <v>29</v>
      </c>
      <c r="B47" s="4"/>
      <c r="C47" s="5"/>
      <c r="D47" s="5"/>
      <c r="E47" s="5"/>
      <c r="F47" s="5"/>
      <c r="G47" s="5"/>
      <c r="H47" s="5"/>
      <c r="I47" s="5"/>
      <c r="J47" s="5">
        <f t="shared" si="6"/>
        <v>0</v>
      </c>
      <c r="K47" s="1">
        <f t="shared" si="7"/>
        <v>0</v>
      </c>
    </row>
    <row r="48" spans="1:14" x14ac:dyDescent="0.35">
      <c r="A48" s="1">
        <v>30</v>
      </c>
      <c r="B48" s="9"/>
      <c r="C48" s="5"/>
      <c r="D48" s="5"/>
      <c r="E48" s="5"/>
      <c r="F48" s="5"/>
      <c r="G48" s="5"/>
      <c r="H48" s="5"/>
      <c r="I48" s="5"/>
      <c r="J48" s="5">
        <f t="shared" si="6"/>
        <v>0</v>
      </c>
      <c r="K48" s="1">
        <f t="shared" si="7"/>
        <v>0</v>
      </c>
    </row>
    <row r="49" spans="1:11" x14ac:dyDescent="0.35">
      <c r="A49" s="1">
        <v>31</v>
      </c>
      <c r="B49" s="4"/>
      <c r="C49" s="5"/>
      <c r="D49" s="5"/>
      <c r="E49" s="5"/>
      <c r="F49" s="5"/>
      <c r="G49" s="5"/>
      <c r="H49" s="5"/>
      <c r="I49" s="5"/>
      <c r="J49" s="5">
        <f t="shared" si="6"/>
        <v>0</v>
      </c>
      <c r="K49" s="1">
        <f t="shared" si="7"/>
        <v>0</v>
      </c>
    </row>
  </sheetData>
  <customSheetViews>
    <customSheetView guid="{3BD70001-BBE4-4732-A193-8023101D5826}">
      <selection activeCell="N12" sqref="N12"/>
      <pageMargins left="0.7" right="0.7" top="0.75" bottom="0.75" header="0.3" footer="0.3"/>
    </customSheetView>
  </customSheetViews>
  <mergeCells count="2">
    <mergeCell ref="D2:H2"/>
    <mergeCell ref="D17:H1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9"/>
  <sheetViews>
    <sheetView workbookViewId="0">
      <selection activeCell="J7" sqref="J7"/>
    </sheetView>
  </sheetViews>
  <sheetFormatPr defaultRowHeight="14.5" x14ac:dyDescent="0.35"/>
  <cols>
    <col min="1" max="1" width="3" bestFit="1" customWidth="1"/>
    <col min="2" max="2" width="24" customWidth="1"/>
  </cols>
  <sheetData>
    <row r="1" spans="1:18" ht="16" thickBot="1" x14ac:dyDescent="0.4">
      <c r="A1" s="6"/>
      <c r="B1" s="7" t="s">
        <v>3</v>
      </c>
      <c r="C1" s="6"/>
      <c r="D1" s="6"/>
      <c r="E1" s="6"/>
      <c r="F1" s="6"/>
      <c r="G1" s="6"/>
      <c r="H1" s="8"/>
      <c r="I1" s="6"/>
    </row>
    <row r="2" spans="1:18" ht="16" thickBot="1" x14ac:dyDescent="0.4">
      <c r="A2" s="6"/>
      <c r="B2" s="9"/>
      <c r="C2" s="6"/>
      <c r="D2" s="26" t="s">
        <v>5</v>
      </c>
      <c r="E2" s="27"/>
      <c r="F2" s="27"/>
      <c r="G2" s="25"/>
      <c r="H2" s="10">
        <f>MAX(H4:H15)</f>
        <v>58</v>
      </c>
      <c r="I2" s="6"/>
    </row>
    <row r="3" spans="1:18" x14ac:dyDescent="0.35">
      <c r="A3" s="1"/>
      <c r="B3" s="11" t="s">
        <v>0</v>
      </c>
      <c r="C3" s="1" t="s">
        <v>6</v>
      </c>
      <c r="D3" s="1" t="s">
        <v>7</v>
      </c>
      <c r="E3" s="1" t="s">
        <v>8</v>
      </c>
      <c r="F3" s="1" t="s">
        <v>9</v>
      </c>
      <c r="G3" s="3" t="s">
        <v>28</v>
      </c>
      <c r="H3" s="5" t="s">
        <v>10</v>
      </c>
      <c r="I3" s="1" t="s">
        <v>2</v>
      </c>
      <c r="J3" s="46" t="s">
        <v>66</v>
      </c>
      <c r="K3" s="46" t="s">
        <v>67</v>
      </c>
      <c r="L3" s="15"/>
      <c r="M3" s="15"/>
    </row>
    <row r="4" spans="1:18" x14ac:dyDescent="0.35">
      <c r="A4" s="1">
        <v>1</v>
      </c>
      <c r="B4" s="36" t="s">
        <v>59</v>
      </c>
      <c r="C4" s="5">
        <v>8</v>
      </c>
      <c r="D4" s="5">
        <v>16</v>
      </c>
      <c r="E4" s="5">
        <v>12</v>
      </c>
      <c r="F4" s="5">
        <v>22</v>
      </c>
      <c r="G4" s="5"/>
      <c r="H4" s="5">
        <f>SUM(C4:F4)</f>
        <v>58</v>
      </c>
      <c r="I4" s="5">
        <f>(H4/$H$2)*100</f>
        <v>100</v>
      </c>
      <c r="J4">
        <v>4</v>
      </c>
      <c r="L4" s="36" t="s">
        <v>59</v>
      </c>
      <c r="M4" s="45"/>
      <c r="R4" t="s">
        <v>11</v>
      </c>
    </row>
    <row r="5" spans="1:18" x14ac:dyDescent="0.35">
      <c r="A5" s="1">
        <v>2</v>
      </c>
      <c r="B5" s="36" t="s">
        <v>60</v>
      </c>
      <c r="C5" s="5">
        <v>9</v>
      </c>
      <c r="D5" s="5">
        <v>10</v>
      </c>
      <c r="E5" s="5">
        <v>4</v>
      </c>
      <c r="F5" s="5">
        <v>3</v>
      </c>
      <c r="G5" s="5"/>
      <c r="H5" s="5">
        <f t="shared" ref="H4:H10" si="0">SUM(C5:F5)</f>
        <v>26</v>
      </c>
      <c r="I5" s="1">
        <f t="shared" ref="I5:I14" si="1">(H5/$H$2)*100</f>
        <v>44.827586206896555</v>
      </c>
      <c r="J5">
        <v>3</v>
      </c>
      <c r="L5" s="36" t="s">
        <v>60</v>
      </c>
      <c r="M5" s="45"/>
      <c r="N5" t="s">
        <v>12</v>
      </c>
      <c r="O5" s="2"/>
      <c r="P5" s="2"/>
      <c r="Q5" s="2"/>
      <c r="R5">
        <f>SUM(O5:Q5)</f>
        <v>0</v>
      </c>
    </row>
    <row r="6" spans="1:18" x14ac:dyDescent="0.35">
      <c r="A6" s="1">
        <v>3</v>
      </c>
      <c r="B6" s="36" t="s">
        <v>61</v>
      </c>
      <c r="C6" s="5">
        <v>16</v>
      </c>
      <c r="D6" s="5">
        <v>16</v>
      </c>
      <c r="E6" s="5">
        <v>10</v>
      </c>
      <c r="F6" s="5">
        <v>16</v>
      </c>
      <c r="G6" s="5"/>
      <c r="H6" s="5">
        <f t="shared" si="0"/>
        <v>58</v>
      </c>
      <c r="I6" s="5">
        <f t="shared" si="1"/>
        <v>100</v>
      </c>
      <c r="J6">
        <v>6</v>
      </c>
      <c r="L6" s="36" t="s">
        <v>61</v>
      </c>
      <c r="M6" s="45"/>
      <c r="N6" t="s">
        <v>13</v>
      </c>
      <c r="O6" s="2"/>
      <c r="P6" s="2"/>
      <c r="Q6" s="2"/>
      <c r="R6">
        <f t="shared" ref="R6:R9" si="2">SUM(O6:Q6)</f>
        <v>0</v>
      </c>
    </row>
    <row r="7" spans="1:18" x14ac:dyDescent="0.35">
      <c r="A7" s="1">
        <v>4</v>
      </c>
      <c r="B7" s="36" t="s">
        <v>62</v>
      </c>
      <c r="C7" s="5">
        <v>3</v>
      </c>
      <c r="D7" s="5">
        <v>10</v>
      </c>
      <c r="E7" s="5">
        <v>12</v>
      </c>
      <c r="F7" s="5">
        <v>0</v>
      </c>
      <c r="G7" s="5"/>
      <c r="H7" s="5">
        <f t="shared" si="0"/>
        <v>25</v>
      </c>
      <c r="I7" s="1">
        <f t="shared" si="1"/>
        <v>43.103448275862064</v>
      </c>
      <c r="L7" s="36" t="s">
        <v>62</v>
      </c>
      <c r="M7" s="45"/>
      <c r="N7" t="s">
        <v>14</v>
      </c>
      <c r="O7" s="2"/>
      <c r="P7" s="2"/>
      <c r="Q7" s="2"/>
      <c r="R7">
        <f t="shared" si="2"/>
        <v>0</v>
      </c>
    </row>
    <row r="8" spans="1:18" x14ac:dyDescent="0.35">
      <c r="A8" s="1">
        <v>5</v>
      </c>
      <c r="B8" s="36" t="s">
        <v>63</v>
      </c>
      <c r="C8" s="5">
        <v>11</v>
      </c>
      <c r="D8" s="5">
        <v>10</v>
      </c>
      <c r="E8" s="5">
        <v>4</v>
      </c>
      <c r="F8" s="5">
        <v>4</v>
      </c>
      <c r="G8" s="5"/>
      <c r="H8" s="5">
        <f t="shared" si="0"/>
        <v>29</v>
      </c>
      <c r="I8" s="1">
        <f t="shared" si="1"/>
        <v>50</v>
      </c>
      <c r="L8" s="36" t="s">
        <v>63</v>
      </c>
      <c r="M8" s="45"/>
      <c r="N8" t="s">
        <v>15</v>
      </c>
      <c r="O8" s="2"/>
      <c r="P8" s="2"/>
      <c r="Q8" s="2"/>
      <c r="R8">
        <f t="shared" si="2"/>
        <v>0</v>
      </c>
    </row>
    <row r="9" spans="1:18" x14ac:dyDescent="0.35">
      <c r="A9" s="1">
        <v>6</v>
      </c>
      <c r="B9" s="36" t="s">
        <v>64</v>
      </c>
      <c r="C9" s="5">
        <v>3</v>
      </c>
      <c r="D9" s="5">
        <v>8</v>
      </c>
      <c r="E9" s="5">
        <v>8</v>
      </c>
      <c r="F9" s="5">
        <v>25</v>
      </c>
      <c r="G9" s="5"/>
      <c r="H9" s="5">
        <f t="shared" si="0"/>
        <v>44</v>
      </c>
      <c r="I9" s="1">
        <f t="shared" si="1"/>
        <v>75.862068965517238</v>
      </c>
      <c r="J9">
        <v>1</v>
      </c>
      <c r="L9" s="36" t="s">
        <v>64</v>
      </c>
      <c r="M9" s="45"/>
      <c r="N9" t="s">
        <v>16</v>
      </c>
      <c r="O9" s="2"/>
      <c r="P9" s="2"/>
      <c r="Q9" s="2"/>
      <c r="R9">
        <f t="shared" si="2"/>
        <v>0</v>
      </c>
    </row>
    <row r="10" spans="1:18" x14ac:dyDescent="0.35">
      <c r="A10" s="1">
        <v>7</v>
      </c>
      <c r="B10" s="36" t="s">
        <v>65</v>
      </c>
      <c r="C10" s="5">
        <v>8</v>
      </c>
      <c r="D10" s="5">
        <v>3</v>
      </c>
      <c r="E10" s="5">
        <v>15</v>
      </c>
      <c r="F10" s="5">
        <v>13</v>
      </c>
      <c r="G10" s="5"/>
      <c r="H10" s="5">
        <f t="shared" si="0"/>
        <v>39</v>
      </c>
      <c r="I10" s="1">
        <f t="shared" si="1"/>
        <v>67.241379310344826</v>
      </c>
      <c r="L10" s="36" t="s">
        <v>65</v>
      </c>
      <c r="M10" s="45"/>
    </row>
    <row r="11" spans="1:18" ht="15" thickBot="1" x14ac:dyDescent="0.4">
      <c r="A11" s="1">
        <v>8</v>
      </c>
      <c r="B11" s="4"/>
      <c r="C11" s="5"/>
      <c r="D11" s="5"/>
      <c r="E11" s="5"/>
      <c r="F11" s="5"/>
      <c r="G11" s="5"/>
      <c r="H11" s="5"/>
      <c r="I11" s="1">
        <f t="shared" si="1"/>
        <v>0</v>
      </c>
    </row>
    <row r="12" spans="1:18" ht="15" thickBot="1" x14ac:dyDescent="0.4">
      <c r="A12" s="1">
        <v>9</v>
      </c>
      <c r="B12" s="4"/>
      <c r="C12" s="5"/>
      <c r="D12" s="5"/>
      <c r="E12" s="5"/>
      <c r="F12" s="5"/>
      <c r="G12" s="5"/>
      <c r="H12" s="5"/>
      <c r="I12" s="1">
        <f t="shared" si="1"/>
        <v>0</v>
      </c>
      <c r="N12" t="s">
        <v>17</v>
      </c>
      <c r="O12" s="12">
        <f>SUM(O5:Q9)</f>
        <v>0</v>
      </c>
    </row>
    <row r="13" spans="1:18" x14ac:dyDescent="0.35">
      <c r="A13" s="1">
        <v>10</v>
      </c>
      <c r="B13" s="4"/>
      <c r="C13" s="5"/>
      <c r="D13" s="5"/>
      <c r="E13" s="5"/>
      <c r="F13" s="5"/>
      <c r="G13" s="5"/>
      <c r="H13" s="5"/>
      <c r="I13" s="1">
        <f t="shared" si="1"/>
        <v>0</v>
      </c>
    </row>
    <row r="14" spans="1:18" x14ac:dyDescent="0.35">
      <c r="A14" s="1">
        <v>11</v>
      </c>
      <c r="B14" s="4"/>
      <c r="C14" s="5"/>
      <c r="D14" s="5"/>
      <c r="E14" s="5"/>
      <c r="F14" s="5"/>
      <c r="G14" s="5"/>
      <c r="H14" s="5"/>
      <c r="I14" s="1">
        <f t="shared" si="1"/>
        <v>0</v>
      </c>
    </row>
    <row r="15" spans="1:18" x14ac:dyDescent="0.35">
      <c r="A15" s="1"/>
      <c r="B15" s="4"/>
      <c r="C15" s="1"/>
      <c r="D15" s="1"/>
      <c r="E15" s="1"/>
      <c r="F15" s="1"/>
      <c r="G15" s="3"/>
      <c r="H15" s="5"/>
      <c r="I15" s="1"/>
    </row>
    <row r="16" spans="1:18" ht="15" thickBot="1" x14ac:dyDescent="0.4">
      <c r="A16" s="13"/>
      <c r="B16" s="14"/>
      <c r="C16" s="13"/>
      <c r="D16" s="13"/>
      <c r="E16" s="13"/>
      <c r="F16" s="13"/>
      <c r="G16" s="13"/>
      <c r="H16" s="15"/>
      <c r="I16" s="13"/>
    </row>
    <row r="17" spans="1:12" ht="16" thickBot="1" x14ac:dyDescent="0.4">
      <c r="A17" s="13"/>
      <c r="B17" s="16" t="s">
        <v>4</v>
      </c>
      <c r="C17" s="13"/>
      <c r="D17" s="26" t="s">
        <v>5</v>
      </c>
      <c r="E17" s="27"/>
      <c r="F17" s="27"/>
      <c r="G17" s="25"/>
      <c r="H17" s="10">
        <f>MAX(H19:H42)</f>
        <v>83</v>
      </c>
      <c r="I17" s="13"/>
      <c r="J17" s="46" t="s">
        <v>66</v>
      </c>
      <c r="K17" s="46" t="s">
        <v>67</v>
      </c>
    </row>
    <row r="18" spans="1:12" x14ac:dyDescent="0.35">
      <c r="A18" s="1"/>
      <c r="B18" s="11" t="s">
        <v>0</v>
      </c>
      <c r="C18" s="1" t="s">
        <v>6</v>
      </c>
      <c r="D18" s="1" t="s">
        <v>7</v>
      </c>
      <c r="E18" s="1" t="s">
        <v>8</v>
      </c>
      <c r="F18" s="1" t="s">
        <v>9</v>
      </c>
      <c r="G18" s="3" t="s">
        <v>28</v>
      </c>
      <c r="H18" s="5" t="s">
        <v>10</v>
      </c>
      <c r="I18" s="1" t="s">
        <v>2</v>
      </c>
    </row>
    <row r="19" spans="1:12" x14ac:dyDescent="0.35">
      <c r="A19" s="1">
        <v>1</v>
      </c>
      <c r="B19" s="32" t="s">
        <v>35</v>
      </c>
      <c r="C19" s="5">
        <v>18</v>
      </c>
      <c r="D19" s="5">
        <v>20</v>
      </c>
      <c r="E19" s="5">
        <v>19</v>
      </c>
      <c r="F19" s="5">
        <v>15</v>
      </c>
      <c r="G19" s="17"/>
      <c r="H19" s="17">
        <f>SUM(C19:F19)</f>
        <v>72</v>
      </c>
      <c r="I19" s="1">
        <f>(H19/$H$17)*100</f>
        <v>86.746987951807228</v>
      </c>
      <c r="J19">
        <v>8</v>
      </c>
      <c r="L19" s="32" t="s">
        <v>35</v>
      </c>
    </row>
    <row r="20" spans="1:12" x14ac:dyDescent="0.35">
      <c r="A20" s="1">
        <v>2</v>
      </c>
      <c r="B20" s="32" t="s">
        <v>36</v>
      </c>
      <c r="C20" s="5">
        <v>16</v>
      </c>
      <c r="D20" s="5">
        <v>15</v>
      </c>
      <c r="E20" s="5">
        <v>24</v>
      </c>
      <c r="F20" s="5">
        <v>8</v>
      </c>
      <c r="G20" s="5"/>
      <c r="H20" s="5">
        <f t="shared" ref="H19:H49" si="3">SUM(C20:F20)</f>
        <v>63</v>
      </c>
      <c r="I20" s="1">
        <f t="shared" ref="I20:I49" si="4">(H20/$H$17)*100</f>
        <v>75.903614457831324</v>
      </c>
      <c r="L20" s="32" t="s">
        <v>36</v>
      </c>
    </row>
    <row r="21" spans="1:12" x14ac:dyDescent="0.35">
      <c r="A21" s="1">
        <v>3</v>
      </c>
      <c r="B21" s="32" t="s">
        <v>37</v>
      </c>
      <c r="C21" s="5">
        <v>14</v>
      </c>
      <c r="D21" s="5">
        <v>11</v>
      </c>
      <c r="E21" s="5">
        <v>8</v>
      </c>
      <c r="F21" s="5">
        <v>14</v>
      </c>
      <c r="G21" s="5"/>
      <c r="H21" s="18">
        <f t="shared" si="3"/>
        <v>47</v>
      </c>
      <c r="I21" s="1">
        <f t="shared" si="4"/>
        <v>56.626506024096393</v>
      </c>
      <c r="L21" s="32" t="s">
        <v>37</v>
      </c>
    </row>
    <row r="22" spans="1:12" x14ac:dyDescent="0.35">
      <c r="A22" s="1">
        <v>4</v>
      </c>
      <c r="B22" s="32" t="s">
        <v>38</v>
      </c>
      <c r="C22" s="5">
        <v>26</v>
      </c>
      <c r="D22" s="5">
        <v>21</v>
      </c>
      <c r="E22" s="5">
        <v>8</v>
      </c>
      <c r="F22" s="5">
        <v>15</v>
      </c>
      <c r="G22" s="5"/>
      <c r="H22" s="5">
        <f>SUM(C22:F22)</f>
        <v>70</v>
      </c>
      <c r="I22" s="1">
        <f t="shared" si="4"/>
        <v>84.337349397590373</v>
      </c>
      <c r="J22">
        <v>7</v>
      </c>
      <c r="L22" s="32" t="s">
        <v>38</v>
      </c>
    </row>
    <row r="23" spans="1:12" x14ac:dyDescent="0.35">
      <c r="A23" s="1">
        <v>5</v>
      </c>
      <c r="B23" s="32" t="s">
        <v>39</v>
      </c>
      <c r="C23" s="5">
        <v>7</v>
      </c>
      <c r="D23" s="5">
        <v>18</v>
      </c>
      <c r="E23" s="5">
        <v>21</v>
      </c>
      <c r="F23" s="5">
        <v>21</v>
      </c>
      <c r="G23" s="5"/>
      <c r="H23" s="5">
        <f t="shared" si="3"/>
        <v>67</v>
      </c>
      <c r="I23" s="1">
        <f t="shared" si="4"/>
        <v>80.722891566265062</v>
      </c>
      <c r="J23">
        <v>6</v>
      </c>
      <c r="L23" s="32" t="s">
        <v>39</v>
      </c>
    </row>
    <row r="24" spans="1:12" x14ac:dyDescent="0.35">
      <c r="A24" s="1">
        <v>6</v>
      </c>
      <c r="B24" s="32" t="s">
        <v>40</v>
      </c>
      <c r="C24" s="5">
        <v>6</v>
      </c>
      <c r="D24" s="5">
        <v>12</v>
      </c>
      <c r="E24" s="5">
        <v>9</v>
      </c>
      <c r="F24" s="5">
        <v>3</v>
      </c>
      <c r="G24" s="5"/>
      <c r="H24" s="5">
        <f t="shared" si="3"/>
        <v>30</v>
      </c>
      <c r="I24" s="1">
        <f t="shared" si="4"/>
        <v>36.144578313253014</v>
      </c>
      <c r="L24" s="32" t="s">
        <v>40</v>
      </c>
    </row>
    <row r="25" spans="1:12" x14ac:dyDescent="0.35">
      <c r="A25" s="1">
        <v>7</v>
      </c>
      <c r="B25" s="32" t="s">
        <v>41</v>
      </c>
      <c r="C25" s="5">
        <v>3</v>
      </c>
      <c r="D25" s="5">
        <v>12</v>
      </c>
      <c r="E25" s="5">
        <v>7</v>
      </c>
      <c r="F25" s="5">
        <v>13</v>
      </c>
      <c r="G25" s="5"/>
      <c r="H25" s="5">
        <f t="shared" si="3"/>
        <v>35</v>
      </c>
      <c r="I25" s="1">
        <f t="shared" si="4"/>
        <v>42.168674698795186</v>
      </c>
      <c r="L25" s="32" t="s">
        <v>41</v>
      </c>
    </row>
    <row r="26" spans="1:12" x14ac:dyDescent="0.35">
      <c r="A26" s="1">
        <v>8</v>
      </c>
      <c r="B26" s="32" t="s">
        <v>42</v>
      </c>
      <c r="C26" s="5">
        <v>3</v>
      </c>
      <c r="D26" s="5">
        <v>8</v>
      </c>
      <c r="E26" s="5">
        <v>0</v>
      </c>
      <c r="F26" s="5">
        <v>0</v>
      </c>
      <c r="G26" s="5"/>
      <c r="H26" s="5">
        <f t="shared" si="3"/>
        <v>11</v>
      </c>
      <c r="I26" s="1">
        <f t="shared" si="4"/>
        <v>13.253012048192772</v>
      </c>
      <c r="L26" s="32" t="s">
        <v>42</v>
      </c>
    </row>
    <row r="27" spans="1:12" x14ac:dyDescent="0.35">
      <c r="A27" s="1">
        <v>9</v>
      </c>
      <c r="B27" s="32" t="s">
        <v>43</v>
      </c>
      <c r="C27" s="5">
        <v>12</v>
      </c>
      <c r="D27" s="5">
        <v>10</v>
      </c>
      <c r="E27" s="5">
        <v>21</v>
      </c>
      <c r="F27" s="5">
        <v>12</v>
      </c>
      <c r="G27" s="5"/>
      <c r="H27" s="5">
        <f t="shared" si="3"/>
        <v>55</v>
      </c>
      <c r="I27" s="1">
        <f t="shared" si="4"/>
        <v>66.265060240963862</v>
      </c>
      <c r="L27" s="32" t="s">
        <v>43</v>
      </c>
    </row>
    <row r="28" spans="1:12" x14ac:dyDescent="0.35">
      <c r="A28" s="1">
        <v>10</v>
      </c>
      <c r="B28" s="32" t="s">
        <v>44</v>
      </c>
      <c r="C28" s="5">
        <v>15</v>
      </c>
      <c r="D28" s="5">
        <v>17</v>
      </c>
      <c r="E28" s="5">
        <v>12</v>
      </c>
      <c r="F28" s="5">
        <v>12</v>
      </c>
      <c r="G28" s="5"/>
      <c r="H28" s="5">
        <f t="shared" si="3"/>
        <v>56</v>
      </c>
      <c r="I28" s="1">
        <f t="shared" si="4"/>
        <v>67.46987951807229</v>
      </c>
      <c r="L28" s="32" t="s">
        <v>44</v>
      </c>
    </row>
    <row r="29" spans="1:12" x14ac:dyDescent="0.35">
      <c r="A29" s="1">
        <v>11</v>
      </c>
      <c r="B29" s="32" t="s">
        <v>45</v>
      </c>
      <c r="C29" s="5">
        <v>9</v>
      </c>
      <c r="D29" s="5">
        <v>0</v>
      </c>
      <c r="E29" s="5">
        <v>7</v>
      </c>
      <c r="F29" s="5">
        <v>0</v>
      </c>
      <c r="G29" s="5"/>
      <c r="H29" s="5">
        <f t="shared" si="3"/>
        <v>16</v>
      </c>
      <c r="I29" s="1">
        <f t="shared" si="4"/>
        <v>19.277108433734941</v>
      </c>
      <c r="L29" s="32" t="s">
        <v>45</v>
      </c>
    </row>
    <row r="30" spans="1:12" x14ac:dyDescent="0.35">
      <c r="A30" s="1">
        <v>12</v>
      </c>
      <c r="B30" s="32" t="s">
        <v>46</v>
      </c>
      <c r="C30" s="5">
        <v>15</v>
      </c>
      <c r="D30" s="5">
        <v>17</v>
      </c>
      <c r="E30" s="5">
        <v>8</v>
      </c>
      <c r="F30" s="5">
        <v>19</v>
      </c>
      <c r="G30" s="5"/>
      <c r="H30" s="5">
        <f t="shared" si="3"/>
        <v>59</v>
      </c>
      <c r="I30" s="1">
        <f t="shared" si="4"/>
        <v>71.084337349397586</v>
      </c>
      <c r="J30">
        <v>3</v>
      </c>
      <c r="L30" s="32" t="s">
        <v>46</v>
      </c>
    </row>
    <row r="31" spans="1:12" x14ac:dyDescent="0.35">
      <c r="A31" s="1">
        <v>13</v>
      </c>
      <c r="B31" s="32" t="s">
        <v>47</v>
      </c>
      <c r="C31" s="5">
        <v>10</v>
      </c>
      <c r="D31" s="5">
        <v>16</v>
      </c>
      <c r="E31" s="5">
        <v>10</v>
      </c>
      <c r="F31" s="5">
        <v>16</v>
      </c>
      <c r="G31" s="5"/>
      <c r="H31" s="5">
        <f t="shared" si="3"/>
        <v>52</v>
      </c>
      <c r="I31" s="1">
        <f t="shared" si="4"/>
        <v>62.650602409638559</v>
      </c>
      <c r="L31" s="32" t="s">
        <v>47</v>
      </c>
    </row>
    <row r="32" spans="1:12" x14ac:dyDescent="0.35">
      <c r="A32" s="1">
        <v>14</v>
      </c>
      <c r="B32" s="33" t="s">
        <v>48</v>
      </c>
      <c r="C32" s="5">
        <v>22</v>
      </c>
      <c r="D32" s="5">
        <v>12</v>
      </c>
      <c r="E32" s="5">
        <v>10</v>
      </c>
      <c r="F32" s="5">
        <v>16</v>
      </c>
      <c r="G32" s="5"/>
      <c r="H32" s="5">
        <f t="shared" si="3"/>
        <v>60</v>
      </c>
      <c r="I32" s="1">
        <f t="shared" si="4"/>
        <v>72.289156626506028</v>
      </c>
      <c r="L32" s="33" t="s">
        <v>48</v>
      </c>
    </row>
    <row r="33" spans="1:12" x14ac:dyDescent="0.35">
      <c r="A33" s="1">
        <v>15</v>
      </c>
      <c r="B33" s="33" t="s">
        <v>49</v>
      </c>
      <c r="C33" s="5">
        <v>24</v>
      </c>
      <c r="D33" s="5">
        <v>23</v>
      </c>
      <c r="E33" s="5">
        <v>18</v>
      </c>
      <c r="F33" s="5">
        <v>18</v>
      </c>
      <c r="G33" s="5"/>
      <c r="H33" s="5">
        <f>SUM(C33:F33)</f>
        <v>83</v>
      </c>
      <c r="I33" s="1">
        <f t="shared" si="4"/>
        <v>100</v>
      </c>
      <c r="J33">
        <v>4</v>
      </c>
      <c r="L33" s="33" t="s">
        <v>49</v>
      </c>
    </row>
    <row r="34" spans="1:12" x14ac:dyDescent="0.35">
      <c r="A34" s="1">
        <v>16</v>
      </c>
      <c r="B34" s="34" t="s">
        <v>50</v>
      </c>
      <c r="C34" s="5">
        <v>9</v>
      </c>
      <c r="D34" s="5">
        <v>11</v>
      </c>
      <c r="E34" s="5">
        <v>18</v>
      </c>
      <c r="F34" s="5">
        <v>11</v>
      </c>
      <c r="G34" s="5"/>
      <c r="H34" s="5">
        <f t="shared" si="3"/>
        <v>49</v>
      </c>
      <c r="I34" s="1">
        <f t="shared" si="4"/>
        <v>59.036144578313255</v>
      </c>
      <c r="L34" s="34" t="s">
        <v>50</v>
      </c>
    </row>
    <row r="35" spans="1:12" x14ac:dyDescent="0.35">
      <c r="A35" s="1">
        <v>17</v>
      </c>
      <c r="B35" s="35" t="s">
        <v>51</v>
      </c>
      <c r="C35" s="5">
        <v>4</v>
      </c>
      <c r="D35" s="5">
        <v>7</v>
      </c>
      <c r="E35" s="5">
        <v>0</v>
      </c>
      <c r="F35" s="5">
        <v>0</v>
      </c>
      <c r="G35" s="5"/>
      <c r="H35" s="5">
        <f t="shared" si="3"/>
        <v>11</v>
      </c>
      <c r="I35" s="1">
        <f t="shared" si="4"/>
        <v>13.253012048192772</v>
      </c>
      <c r="L35" s="35" t="s">
        <v>51</v>
      </c>
    </row>
    <row r="36" spans="1:12" x14ac:dyDescent="0.35">
      <c r="A36" s="1">
        <v>18</v>
      </c>
      <c r="B36" s="34" t="s">
        <v>52</v>
      </c>
      <c r="C36" s="5">
        <v>11</v>
      </c>
      <c r="D36" s="5">
        <v>4</v>
      </c>
      <c r="E36" s="5">
        <v>7</v>
      </c>
      <c r="F36" s="5">
        <v>15</v>
      </c>
      <c r="G36" s="5"/>
      <c r="H36" s="5">
        <f t="shared" si="3"/>
        <v>37</v>
      </c>
      <c r="I36" s="1">
        <f t="shared" si="4"/>
        <v>44.578313253012048</v>
      </c>
      <c r="L36" s="34" t="s">
        <v>52</v>
      </c>
    </row>
    <row r="37" spans="1:12" x14ac:dyDescent="0.35">
      <c r="A37" s="1">
        <v>19</v>
      </c>
      <c r="B37" s="35" t="s">
        <v>53</v>
      </c>
      <c r="C37" s="5">
        <v>21</v>
      </c>
      <c r="D37" s="5">
        <v>13</v>
      </c>
      <c r="E37" s="5">
        <v>18</v>
      </c>
      <c r="F37" s="5">
        <v>17</v>
      </c>
      <c r="G37" s="5"/>
      <c r="H37" s="5">
        <f t="shared" si="3"/>
        <v>69</v>
      </c>
      <c r="I37" s="1">
        <f t="shared" si="4"/>
        <v>83.132530120481931</v>
      </c>
      <c r="L37" s="35" t="s">
        <v>53</v>
      </c>
    </row>
    <row r="38" spans="1:12" x14ac:dyDescent="0.35">
      <c r="A38" s="1">
        <v>20</v>
      </c>
      <c r="B38" s="34" t="s">
        <v>54</v>
      </c>
      <c r="C38" s="5">
        <v>4</v>
      </c>
      <c r="D38" s="5">
        <v>11</v>
      </c>
      <c r="E38" s="5">
        <v>3</v>
      </c>
      <c r="F38" s="5">
        <v>14</v>
      </c>
      <c r="G38" s="5"/>
      <c r="H38" s="5">
        <f t="shared" si="3"/>
        <v>32</v>
      </c>
      <c r="I38" s="1">
        <f t="shared" si="4"/>
        <v>38.554216867469883</v>
      </c>
      <c r="L38" s="34" t="s">
        <v>54</v>
      </c>
    </row>
    <row r="39" spans="1:12" x14ac:dyDescent="0.35">
      <c r="A39" s="1">
        <v>21</v>
      </c>
      <c r="B39" s="35" t="s">
        <v>55</v>
      </c>
      <c r="C39" s="5">
        <v>0</v>
      </c>
      <c r="D39" s="5">
        <v>13</v>
      </c>
      <c r="E39" s="5">
        <v>5</v>
      </c>
      <c r="F39" s="5">
        <v>7</v>
      </c>
      <c r="G39" s="5"/>
      <c r="H39" s="5">
        <f t="shared" si="3"/>
        <v>25</v>
      </c>
      <c r="I39" s="1">
        <f t="shared" si="4"/>
        <v>30.120481927710845</v>
      </c>
      <c r="L39" s="35" t="s">
        <v>55</v>
      </c>
    </row>
    <row r="40" spans="1:12" x14ac:dyDescent="0.35">
      <c r="A40" s="1">
        <v>22</v>
      </c>
      <c r="B40" s="35" t="s">
        <v>56</v>
      </c>
      <c r="C40" s="5">
        <v>16</v>
      </c>
      <c r="D40" s="5">
        <v>9</v>
      </c>
      <c r="E40" s="5">
        <v>14</v>
      </c>
      <c r="F40" s="5">
        <v>24</v>
      </c>
      <c r="G40" s="5"/>
      <c r="H40" s="5">
        <f t="shared" si="3"/>
        <v>63</v>
      </c>
      <c r="I40" s="1">
        <f t="shared" si="4"/>
        <v>75.903614457831324</v>
      </c>
      <c r="L40" s="35" t="s">
        <v>56</v>
      </c>
    </row>
    <row r="41" spans="1:12" x14ac:dyDescent="0.35">
      <c r="A41" s="1">
        <v>23</v>
      </c>
      <c r="B41" s="35" t="s">
        <v>57</v>
      </c>
      <c r="C41" s="5">
        <v>16</v>
      </c>
      <c r="D41" s="5">
        <v>7</v>
      </c>
      <c r="E41" s="5">
        <v>17</v>
      </c>
      <c r="F41" s="5">
        <v>8</v>
      </c>
      <c r="G41" s="5"/>
      <c r="H41" s="5">
        <f t="shared" si="3"/>
        <v>48</v>
      </c>
      <c r="I41" s="1">
        <f t="shared" si="4"/>
        <v>57.831325301204814</v>
      </c>
      <c r="L41" s="35" t="s">
        <v>57</v>
      </c>
    </row>
    <row r="42" spans="1:12" x14ac:dyDescent="0.35">
      <c r="A42" s="1">
        <v>24</v>
      </c>
      <c r="B42" s="35" t="s">
        <v>58</v>
      </c>
      <c r="C42" s="5">
        <v>13</v>
      </c>
      <c r="D42" s="5">
        <v>11</v>
      </c>
      <c r="E42" s="5">
        <v>11</v>
      </c>
      <c r="F42" s="5">
        <v>19</v>
      </c>
      <c r="G42" s="5"/>
      <c r="H42" s="5">
        <f t="shared" si="3"/>
        <v>54</v>
      </c>
      <c r="I42" s="1">
        <f t="shared" si="4"/>
        <v>65.060240963855421</v>
      </c>
      <c r="L42" s="35" t="s">
        <v>58</v>
      </c>
    </row>
    <row r="43" spans="1:12" x14ac:dyDescent="0.35">
      <c r="A43" s="1">
        <v>25</v>
      </c>
      <c r="C43" s="5"/>
      <c r="D43" s="5"/>
      <c r="E43" s="5"/>
      <c r="F43" s="5"/>
      <c r="G43" s="5"/>
      <c r="H43" s="5">
        <f t="shared" si="3"/>
        <v>0</v>
      </c>
      <c r="I43" s="1">
        <f t="shared" si="4"/>
        <v>0</v>
      </c>
    </row>
    <row r="44" spans="1:12" x14ac:dyDescent="0.35">
      <c r="A44" s="1">
        <v>26</v>
      </c>
      <c r="B44" s="4"/>
      <c r="C44" s="5"/>
      <c r="D44" s="5"/>
      <c r="E44" s="5"/>
      <c r="F44" s="5"/>
      <c r="G44" s="5"/>
      <c r="H44" s="5">
        <f t="shared" si="3"/>
        <v>0</v>
      </c>
      <c r="I44" s="1">
        <f t="shared" si="4"/>
        <v>0</v>
      </c>
    </row>
    <row r="45" spans="1:12" x14ac:dyDescent="0.35">
      <c r="A45" s="1">
        <v>27</v>
      </c>
      <c r="B45" s="9"/>
      <c r="C45" s="5"/>
      <c r="D45" s="5"/>
      <c r="E45" s="5"/>
      <c r="F45" s="5"/>
      <c r="G45" s="5"/>
      <c r="H45" s="5">
        <f t="shared" si="3"/>
        <v>0</v>
      </c>
      <c r="I45" s="1">
        <f t="shared" si="4"/>
        <v>0</v>
      </c>
    </row>
    <row r="46" spans="1:12" x14ac:dyDescent="0.35">
      <c r="A46" s="1">
        <v>28</v>
      </c>
      <c r="B46" s="4"/>
      <c r="C46" s="5"/>
      <c r="D46" s="5"/>
      <c r="E46" s="5"/>
      <c r="F46" s="5"/>
      <c r="G46" s="5"/>
      <c r="H46" s="5">
        <f t="shared" si="3"/>
        <v>0</v>
      </c>
      <c r="I46" s="1">
        <f t="shared" si="4"/>
        <v>0</v>
      </c>
    </row>
    <row r="47" spans="1:12" x14ac:dyDescent="0.35">
      <c r="A47" s="1">
        <v>29</v>
      </c>
      <c r="B47" s="4"/>
      <c r="C47" s="5"/>
      <c r="D47" s="5"/>
      <c r="E47" s="5"/>
      <c r="F47" s="5"/>
      <c r="G47" s="5"/>
      <c r="H47" s="5">
        <f t="shared" si="3"/>
        <v>0</v>
      </c>
      <c r="I47" s="1">
        <f t="shared" si="4"/>
        <v>0</v>
      </c>
    </row>
    <row r="48" spans="1:12" x14ac:dyDescent="0.35">
      <c r="A48" s="1">
        <v>30</v>
      </c>
      <c r="B48" s="9"/>
      <c r="C48" s="5"/>
      <c r="D48" s="5"/>
      <c r="E48" s="5"/>
      <c r="F48" s="5"/>
      <c r="G48" s="5"/>
      <c r="H48" s="5">
        <f t="shared" si="3"/>
        <v>0</v>
      </c>
      <c r="I48" s="1">
        <f t="shared" si="4"/>
        <v>0</v>
      </c>
    </row>
    <row r="49" spans="1:9" x14ac:dyDescent="0.35">
      <c r="A49" s="1">
        <v>31</v>
      </c>
      <c r="B49" s="4"/>
      <c r="C49" s="5"/>
      <c r="D49" s="5"/>
      <c r="E49" s="5"/>
      <c r="F49" s="5"/>
      <c r="G49" s="5"/>
      <c r="H49" s="5">
        <f t="shared" si="3"/>
        <v>0</v>
      </c>
      <c r="I49" s="1">
        <f t="shared" si="4"/>
        <v>0</v>
      </c>
    </row>
  </sheetData>
  <customSheetViews>
    <customSheetView guid="{3BD70001-BBE4-4732-A193-8023101D5826}" topLeftCell="A3">
      <selection activeCell="J3" sqref="J3:K3"/>
      <pageMargins left="0.7" right="0.7" top="0.75" bottom="0.75" header="0.3" footer="0.3"/>
    </customSheetView>
  </customSheetViews>
  <mergeCells count="2">
    <mergeCell ref="D2:F2"/>
    <mergeCell ref="D17:F1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topLeftCell="A22" workbookViewId="0">
      <selection activeCell="J27" sqref="J27"/>
    </sheetView>
  </sheetViews>
  <sheetFormatPr defaultRowHeight="14.5" x14ac:dyDescent="0.35"/>
  <cols>
    <col min="1" max="1" width="3" bestFit="1" customWidth="1"/>
    <col min="2" max="2" width="22.1796875" customWidth="1"/>
  </cols>
  <sheetData>
    <row r="1" spans="1:20" ht="16" thickBot="1" x14ac:dyDescent="0.4">
      <c r="A1" s="6"/>
      <c r="B1" s="7" t="s">
        <v>3</v>
      </c>
      <c r="C1" s="6"/>
      <c r="D1" s="6"/>
      <c r="E1" s="6"/>
      <c r="F1" s="6"/>
      <c r="G1" s="6"/>
      <c r="H1" s="6"/>
      <c r="I1" s="6"/>
      <c r="J1" s="8"/>
      <c r="K1" s="6"/>
    </row>
    <row r="2" spans="1:20" ht="16" thickBot="1" x14ac:dyDescent="0.4">
      <c r="A2" s="6"/>
      <c r="B2" s="9"/>
      <c r="C2" s="6"/>
      <c r="G2" s="26" t="s">
        <v>5</v>
      </c>
      <c r="H2" s="27"/>
      <c r="I2" s="27"/>
      <c r="J2" s="10">
        <f>MAX(J4:J15)</f>
        <v>104</v>
      </c>
      <c r="K2" s="6"/>
    </row>
    <row r="3" spans="1:20" x14ac:dyDescent="0.35">
      <c r="A3" s="1"/>
      <c r="B3" s="11" t="s">
        <v>0</v>
      </c>
      <c r="C3" s="1" t="s">
        <v>6</v>
      </c>
      <c r="D3" s="1" t="s">
        <v>7</v>
      </c>
      <c r="E3" s="1" t="s">
        <v>8</v>
      </c>
      <c r="F3" s="1" t="s">
        <v>9</v>
      </c>
      <c r="G3" s="3" t="s">
        <v>28</v>
      </c>
      <c r="H3" s="3" t="s">
        <v>29</v>
      </c>
      <c r="I3" s="3" t="s">
        <v>30</v>
      </c>
      <c r="J3" s="5" t="s">
        <v>10</v>
      </c>
      <c r="K3" s="1" t="s">
        <v>2</v>
      </c>
      <c r="L3" s="37" t="s">
        <v>66</v>
      </c>
      <c r="M3" s="37" t="s">
        <v>67</v>
      </c>
      <c r="N3" s="15"/>
      <c r="O3" s="15"/>
    </row>
    <row r="4" spans="1:20" x14ac:dyDescent="0.35">
      <c r="A4" s="1">
        <v>1</v>
      </c>
      <c r="B4" s="36" t="s">
        <v>59</v>
      </c>
      <c r="C4" s="5">
        <v>10</v>
      </c>
      <c r="D4" s="5">
        <v>12</v>
      </c>
      <c r="E4" s="5">
        <v>13</v>
      </c>
      <c r="F4" s="5">
        <v>9</v>
      </c>
      <c r="G4" s="5">
        <v>13</v>
      </c>
      <c r="H4" s="5">
        <v>13</v>
      </c>
      <c r="I4" s="5">
        <v>3</v>
      </c>
      <c r="J4" s="5">
        <f>SUM(C4:I4)</f>
        <v>73</v>
      </c>
      <c r="K4" s="1">
        <f>(J4/$J$2)*100</f>
        <v>70.192307692307693</v>
      </c>
      <c r="N4" s="36" t="s">
        <v>59</v>
      </c>
      <c r="T4" t="s">
        <v>11</v>
      </c>
    </row>
    <row r="5" spans="1:20" x14ac:dyDescent="0.35">
      <c r="A5" s="1">
        <v>2</v>
      </c>
      <c r="B5" s="36" t="s">
        <v>60</v>
      </c>
      <c r="C5" s="5">
        <v>5</v>
      </c>
      <c r="D5" s="5">
        <v>8</v>
      </c>
      <c r="E5" s="5">
        <v>3</v>
      </c>
      <c r="F5" s="5">
        <v>3</v>
      </c>
      <c r="G5" s="5">
        <v>7</v>
      </c>
      <c r="H5" s="5">
        <v>7</v>
      </c>
      <c r="I5" s="5">
        <v>10</v>
      </c>
      <c r="J5" s="5">
        <f t="shared" ref="J5:J10" si="0">SUM(C5:I5)</f>
        <v>43</v>
      </c>
      <c r="K5" s="1">
        <f t="shared" ref="K5:K14" si="1">(J5/$J$2)*100</f>
        <v>41.346153846153847</v>
      </c>
      <c r="N5" s="36" t="s">
        <v>60</v>
      </c>
      <c r="P5" t="s">
        <v>12</v>
      </c>
      <c r="Q5" s="2"/>
      <c r="R5" s="2"/>
      <c r="S5" s="2"/>
      <c r="T5">
        <f>SUM(Q5:S5)</f>
        <v>0</v>
      </c>
    </row>
    <row r="6" spans="1:20" x14ac:dyDescent="0.35">
      <c r="A6" s="1">
        <v>3</v>
      </c>
      <c r="B6" s="36" t="s">
        <v>61</v>
      </c>
      <c r="C6" s="5">
        <v>7</v>
      </c>
      <c r="D6" s="5">
        <v>5</v>
      </c>
      <c r="E6" s="5">
        <v>14</v>
      </c>
      <c r="F6" s="5">
        <v>19</v>
      </c>
      <c r="G6" s="5">
        <v>20</v>
      </c>
      <c r="H6" s="5">
        <v>15</v>
      </c>
      <c r="I6" s="5">
        <v>24</v>
      </c>
      <c r="J6" s="5">
        <f t="shared" si="0"/>
        <v>104</v>
      </c>
      <c r="K6" s="1">
        <f t="shared" si="1"/>
        <v>100</v>
      </c>
      <c r="L6" s="37">
        <v>9</v>
      </c>
      <c r="N6" s="36" t="s">
        <v>61</v>
      </c>
      <c r="P6" t="s">
        <v>13</v>
      </c>
      <c r="Q6" s="2"/>
      <c r="R6" s="2"/>
      <c r="S6" s="2"/>
      <c r="T6">
        <f t="shared" ref="T6:T9" si="2">SUM(Q6:S6)</f>
        <v>0</v>
      </c>
    </row>
    <row r="7" spans="1:20" x14ac:dyDescent="0.35">
      <c r="A7" s="1">
        <v>4</v>
      </c>
      <c r="B7" s="36" t="s">
        <v>62</v>
      </c>
      <c r="C7" s="5">
        <v>0</v>
      </c>
      <c r="D7" s="5">
        <v>0</v>
      </c>
      <c r="E7" s="5">
        <v>9</v>
      </c>
      <c r="F7" s="5">
        <v>8</v>
      </c>
      <c r="G7" s="5">
        <v>0</v>
      </c>
      <c r="H7" s="5">
        <v>0</v>
      </c>
      <c r="I7" s="5">
        <v>6</v>
      </c>
      <c r="J7" s="5">
        <f t="shared" si="0"/>
        <v>23</v>
      </c>
      <c r="K7" s="1">
        <f t="shared" si="1"/>
        <v>22.115384615384613</v>
      </c>
      <c r="N7" s="36" t="s">
        <v>62</v>
      </c>
      <c r="P7" t="s">
        <v>14</v>
      </c>
      <c r="Q7" s="2"/>
      <c r="R7" s="2"/>
      <c r="S7" s="2"/>
      <c r="T7">
        <f t="shared" si="2"/>
        <v>0</v>
      </c>
    </row>
    <row r="8" spans="1:20" x14ac:dyDescent="0.35">
      <c r="A8" s="1">
        <v>5</v>
      </c>
      <c r="B8" s="36" t="s">
        <v>63</v>
      </c>
      <c r="C8" s="5">
        <v>7</v>
      </c>
      <c r="D8" s="5">
        <v>17</v>
      </c>
      <c r="E8" s="5">
        <v>17</v>
      </c>
      <c r="F8" s="5">
        <v>9</v>
      </c>
      <c r="G8" s="5">
        <v>8</v>
      </c>
      <c r="H8" s="5">
        <v>13</v>
      </c>
      <c r="I8" s="5">
        <v>10</v>
      </c>
      <c r="J8" s="5">
        <f t="shared" si="0"/>
        <v>81</v>
      </c>
      <c r="K8" s="1">
        <f t="shared" si="1"/>
        <v>77.884615384615387</v>
      </c>
      <c r="N8" s="36" t="s">
        <v>63</v>
      </c>
      <c r="P8" t="s">
        <v>15</v>
      </c>
      <c r="Q8" s="2"/>
      <c r="R8" s="2"/>
      <c r="S8" s="2"/>
      <c r="T8">
        <f t="shared" si="2"/>
        <v>0</v>
      </c>
    </row>
    <row r="9" spans="1:20" x14ac:dyDescent="0.35">
      <c r="A9" s="1">
        <v>6</v>
      </c>
      <c r="B9" s="36" t="s">
        <v>64</v>
      </c>
      <c r="C9" s="5">
        <v>10</v>
      </c>
      <c r="D9" s="5">
        <v>0</v>
      </c>
      <c r="E9" s="5">
        <v>3</v>
      </c>
      <c r="F9" s="5">
        <v>5</v>
      </c>
      <c r="G9" s="5">
        <v>17</v>
      </c>
      <c r="H9" s="5">
        <v>9</v>
      </c>
      <c r="I9" s="5">
        <v>3</v>
      </c>
      <c r="J9" s="5">
        <f t="shared" si="0"/>
        <v>47</v>
      </c>
      <c r="K9" s="1">
        <f t="shared" si="1"/>
        <v>45.192307692307693</v>
      </c>
      <c r="L9" s="37">
        <v>4</v>
      </c>
      <c r="N9" s="36" t="s">
        <v>64</v>
      </c>
      <c r="P9" t="s">
        <v>16</v>
      </c>
      <c r="Q9" s="2"/>
      <c r="R9" s="2"/>
      <c r="S9" s="2"/>
      <c r="T9">
        <f t="shared" si="2"/>
        <v>0</v>
      </c>
    </row>
    <row r="10" spans="1:20" x14ac:dyDescent="0.35">
      <c r="A10" s="1">
        <v>7</v>
      </c>
      <c r="B10" s="36" t="s">
        <v>65</v>
      </c>
      <c r="C10" s="5">
        <v>4</v>
      </c>
      <c r="D10" s="5">
        <v>5</v>
      </c>
      <c r="E10" s="5">
        <v>8</v>
      </c>
      <c r="F10" s="5">
        <v>8</v>
      </c>
      <c r="G10" s="5">
        <v>7</v>
      </c>
      <c r="H10" s="5">
        <v>6</v>
      </c>
      <c r="I10" s="5">
        <v>8</v>
      </c>
      <c r="J10" s="5">
        <f t="shared" si="0"/>
        <v>46</v>
      </c>
      <c r="K10" s="1">
        <f t="shared" si="1"/>
        <v>44.230769230769226</v>
      </c>
      <c r="L10" s="37">
        <v>2</v>
      </c>
      <c r="N10" s="36" t="s">
        <v>65</v>
      </c>
    </row>
    <row r="11" spans="1:20" ht="15" thickBot="1" x14ac:dyDescent="0.4">
      <c r="A11" s="1">
        <v>8</v>
      </c>
      <c r="B11" s="4"/>
      <c r="C11" s="5"/>
      <c r="D11" s="5"/>
      <c r="E11" s="5"/>
      <c r="F11" s="5"/>
      <c r="G11" s="5"/>
      <c r="H11" s="5"/>
      <c r="I11" s="5"/>
      <c r="J11" s="5"/>
      <c r="K11" s="1">
        <f t="shared" si="1"/>
        <v>0</v>
      </c>
    </row>
    <row r="12" spans="1:20" ht="15" thickBot="1" x14ac:dyDescent="0.4">
      <c r="A12" s="1">
        <v>9</v>
      </c>
      <c r="B12" s="4"/>
      <c r="C12" s="5"/>
      <c r="D12" s="5"/>
      <c r="E12" s="5"/>
      <c r="F12" s="5"/>
      <c r="G12" s="5"/>
      <c r="H12" s="5"/>
      <c r="I12" s="5"/>
      <c r="J12" s="5"/>
      <c r="K12" s="1">
        <f t="shared" si="1"/>
        <v>0</v>
      </c>
      <c r="P12" t="s">
        <v>17</v>
      </c>
      <c r="Q12" s="12">
        <f>SUM(Q5:S9)</f>
        <v>0</v>
      </c>
    </row>
    <row r="13" spans="1:20" x14ac:dyDescent="0.35">
      <c r="A13" s="1">
        <v>10</v>
      </c>
      <c r="B13" s="4"/>
      <c r="C13" s="5"/>
      <c r="D13" s="5"/>
      <c r="E13" s="5"/>
      <c r="F13" s="5"/>
      <c r="G13" s="5"/>
      <c r="H13" s="5"/>
      <c r="I13" s="5"/>
      <c r="J13" s="5"/>
      <c r="K13" s="1">
        <f t="shared" si="1"/>
        <v>0</v>
      </c>
    </row>
    <row r="14" spans="1:20" x14ac:dyDescent="0.35">
      <c r="A14" s="1">
        <v>11</v>
      </c>
      <c r="B14" s="4"/>
      <c r="C14" s="5"/>
      <c r="D14" s="5"/>
      <c r="E14" s="5"/>
      <c r="F14" s="5"/>
      <c r="G14" s="5"/>
      <c r="H14" s="5"/>
      <c r="I14" s="5"/>
      <c r="J14" s="5"/>
      <c r="K14" s="1">
        <f t="shared" si="1"/>
        <v>0</v>
      </c>
    </row>
    <row r="15" spans="1:20" x14ac:dyDescent="0.35">
      <c r="A15" s="1"/>
      <c r="B15" s="4"/>
      <c r="C15" s="1"/>
      <c r="D15" s="1"/>
      <c r="E15" s="1"/>
      <c r="F15" s="1"/>
      <c r="G15" s="3"/>
      <c r="H15" s="3"/>
      <c r="I15" s="3"/>
      <c r="J15" s="5"/>
      <c r="K15" s="1"/>
    </row>
    <row r="16" spans="1:20" ht="15" thickBot="1" x14ac:dyDescent="0.4">
      <c r="A16" s="13"/>
      <c r="B16" s="14"/>
      <c r="C16" s="13"/>
      <c r="D16" s="13"/>
      <c r="E16" s="13"/>
      <c r="F16" s="13"/>
      <c r="G16" s="13"/>
      <c r="H16" s="13"/>
      <c r="I16" s="13"/>
      <c r="J16" s="15"/>
      <c r="K16" s="13"/>
    </row>
    <row r="17" spans="1:14" ht="16" thickBot="1" x14ac:dyDescent="0.4">
      <c r="A17" s="13"/>
      <c r="B17" s="16" t="s">
        <v>4</v>
      </c>
      <c r="C17" s="13"/>
      <c r="G17" s="26" t="s">
        <v>5</v>
      </c>
      <c r="H17" s="27"/>
      <c r="I17" s="27"/>
      <c r="J17" s="10">
        <f>MAX(J19:J42)</f>
        <v>127</v>
      </c>
      <c r="K17" s="13"/>
    </row>
    <row r="18" spans="1:14" x14ac:dyDescent="0.35">
      <c r="A18" s="1"/>
      <c r="B18" s="11" t="s">
        <v>0</v>
      </c>
      <c r="C18" s="1" t="s">
        <v>6</v>
      </c>
      <c r="D18" s="1" t="s">
        <v>7</v>
      </c>
      <c r="E18" s="1" t="s">
        <v>8</v>
      </c>
      <c r="F18" s="1" t="s">
        <v>9</v>
      </c>
      <c r="G18" s="3" t="s">
        <v>28</v>
      </c>
      <c r="H18" s="3" t="s">
        <v>29</v>
      </c>
      <c r="I18" s="3" t="s">
        <v>30</v>
      </c>
      <c r="J18" s="5" t="s">
        <v>10</v>
      </c>
      <c r="K18" s="1" t="s">
        <v>2</v>
      </c>
      <c r="L18" s="37" t="s">
        <v>66</v>
      </c>
      <c r="M18" s="37" t="s">
        <v>67</v>
      </c>
    </row>
    <row r="19" spans="1:14" x14ac:dyDescent="0.35">
      <c r="A19" s="1">
        <v>1</v>
      </c>
      <c r="B19" s="32" t="s">
        <v>35</v>
      </c>
      <c r="C19" s="5">
        <v>17</v>
      </c>
      <c r="D19" s="5">
        <v>16</v>
      </c>
      <c r="E19" s="5">
        <v>13</v>
      </c>
      <c r="F19" s="5">
        <v>15</v>
      </c>
      <c r="G19" s="5">
        <v>20</v>
      </c>
      <c r="H19" s="5">
        <v>21</v>
      </c>
      <c r="I19" s="5">
        <v>25</v>
      </c>
      <c r="J19" s="17">
        <f>SUM(C19:I19)</f>
        <v>127</v>
      </c>
      <c r="K19" s="1">
        <f>(J19/$J$17)*100</f>
        <v>100</v>
      </c>
      <c r="N19" s="32" t="s">
        <v>35</v>
      </c>
    </row>
    <row r="20" spans="1:14" x14ac:dyDescent="0.35">
      <c r="A20" s="1">
        <v>2</v>
      </c>
      <c r="B20" s="32" t="s">
        <v>36</v>
      </c>
      <c r="C20" s="5">
        <v>13</v>
      </c>
      <c r="D20" s="5">
        <v>3</v>
      </c>
      <c r="E20" s="5">
        <v>10</v>
      </c>
      <c r="F20" s="5">
        <v>15</v>
      </c>
      <c r="G20" s="5">
        <v>7</v>
      </c>
      <c r="H20" s="5">
        <v>10</v>
      </c>
      <c r="I20" s="5">
        <v>18</v>
      </c>
      <c r="J20" s="17">
        <f t="shared" ref="J20:J42" si="3">SUM(C20:I20)</f>
        <v>76</v>
      </c>
      <c r="K20" s="1">
        <f t="shared" ref="K20:K49" si="4">(J20/$J$17)*100</f>
        <v>59.842519685039377</v>
      </c>
      <c r="N20" s="32" t="s">
        <v>36</v>
      </c>
    </row>
    <row r="21" spans="1:14" x14ac:dyDescent="0.35">
      <c r="A21" s="1">
        <v>3</v>
      </c>
      <c r="B21" s="32" t="s">
        <v>37</v>
      </c>
      <c r="C21" s="5">
        <v>16</v>
      </c>
      <c r="D21" s="5">
        <v>11</v>
      </c>
      <c r="E21" s="5">
        <v>13</v>
      </c>
      <c r="F21" s="5">
        <v>9</v>
      </c>
      <c r="G21" s="5">
        <v>0</v>
      </c>
      <c r="H21" s="5">
        <v>7</v>
      </c>
      <c r="I21" s="5">
        <v>7</v>
      </c>
      <c r="J21" s="17">
        <f t="shared" si="3"/>
        <v>63</v>
      </c>
      <c r="K21" s="1">
        <f t="shared" si="4"/>
        <v>49.606299212598429</v>
      </c>
      <c r="N21" s="32" t="s">
        <v>37</v>
      </c>
    </row>
    <row r="22" spans="1:14" x14ac:dyDescent="0.35">
      <c r="A22" s="1">
        <v>4</v>
      </c>
      <c r="B22" s="32" t="s">
        <v>38</v>
      </c>
      <c r="C22" s="5">
        <v>0</v>
      </c>
      <c r="D22" s="5">
        <v>11</v>
      </c>
      <c r="E22" s="5">
        <v>20</v>
      </c>
      <c r="F22" s="5">
        <v>8</v>
      </c>
      <c r="G22" s="5">
        <v>7</v>
      </c>
      <c r="H22" s="5">
        <v>3</v>
      </c>
      <c r="I22" s="5">
        <v>20</v>
      </c>
      <c r="J22" s="17">
        <f t="shared" si="3"/>
        <v>69</v>
      </c>
      <c r="K22" s="1">
        <f t="shared" si="4"/>
        <v>54.330708661417326</v>
      </c>
      <c r="N22" s="32" t="s">
        <v>38</v>
      </c>
    </row>
    <row r="23" spans="1:14" x14ac:dyDescent="0.35">
      <c r="A23" s="1">
        <v>5</v>
      </c>
      <c r="B23" s="32" t="s">
        <v>39</v>
      </c>
      <c r="C23" s="5">
        <v>0</v>
      </c>
      <c r="D23" s="5">
        <v>3</v>
      </c>
      <c r="E23" s="5">
        <v>5</v>
      </c>
      <c r="F23" s="5">
        <v>7</v>
      </c>
      <c r="G23" s="5">
        <v>6</v>
      </c>
      <c r="H23" s="5">
        <v>11</v>
      </c>
      <c r="I23" s="5">
        <v>12</v>
      </c>
      <c r="J23" s="17">
        <f t="shared" si="3"/>
        <v>44</v>
      </c>
      <c r="K23" s="1">
        <f t="shared" si="4"/>
        <v>34.645669291338585</v>
      </c>
      <c r="N23" s="32" t="s">
        <v>39</v>
      </c>
    </row>
    <row r="24" spans="1:14" x14ac:dyDescent="0.35">
      <c r="A24" s="1">
        <v>6</v>
      </c>
      <c r="B24" s="32" t="s">
        <v>40</v>
      </c>
      <c r="C24" s="5">
        <v>15</v>
      </c>
      <c r="D24" s="5">
        <v>3</v>
      </c>
      <c r="E24" s="5">
        <v>18</v>
      </c>
      <c r="F24" s="5">
        <v>14</v>
      </c>
      <c r="G24" s="5">
        <v>18</v>
      </c>
      <c r="H24" s="5">
        <v>14</v>
      </c>
      <c r="I24" s="5">
        <v>12</v>
      </c>
      <c r="J24" s="17">
        <f t="shared" si="3"/>
        <v>94</v>
      </c>
      <c r="K24" s="1">
        <f t="shared" si="4"/>
        <v>74.015748031496059</v>
      </c>
      <c r="N24" s="32" t="s">
        <v>40</v>
      </c>
    </row>
    <row r="25" spans="1:14" x14ac:dyDescent="0.35">
      <c r="A25" s="1">
        <v>7</v>
      </c>
      <c r="B25" s="32" t="s">
        <v>41</v>
      </c>
      <c r="C25" s="5">
        <v>17</v>
      </c>
      <c r="D25" s="5">
        <v>12</v>
      </c>
      <c r="E25" s="5">
        <v>12</v>
      </c>
      <c r="F25" s="5">
        <v>12</v>
      </c>
      <c r="G25" s="5">
        <v>4</v>
      </c>
      <c r="H25" s="5">
        <v>12</v>
      </c>
      <c r="I25" s="5">
        <v>16</v>
      </c>
      <c r="J25" s="17">
        <f t="shared" si="3"/>
        <v>85</v>
      </c>
      <c r="K25" s="1">
        <f t="shared" si="4"/>
        <v>66.929133858267718</v>
      </c>
      <c r="N25" s="32" t="s">
        <v>41</v>
      </c>
    </row>
    <row r="26" spans="1:14" x14ac:dyDescent="0.35">
      <c r="A26" s="1">
        <v>8</v>
      </c>
      <c r="B26" s="32" t="s">
        <v>42</v>
      </c>
      <c r="C26" s="5">
        <v>0</v>
      </c>
      <c r="D26" s="5">
        <v>8</v>
      </c>
      <c r="E26" s="5">
        <v>8</v>
      </c>
      <c r="F26" s="5">
        <v>10</v>
      </c>
      <c r="G26" s="5">
        <v>0</v>
      </c>
      <c r="H26" s="5">
        <v>7</v>
      </c>
      <c r="I26" s="5">
        <v>8</v>
      </c>
      <c r="J26" s="17">
        <f t="shared" si="3"/>
        <v>41</v>
      </c>
      <c r="K26" s="1">
        <f t="shared" si="4"/>
        <v>32.283464566929133</v>
      </c>
      <c r="N26" s="32" t="s">
        <v>42</v>
      </c>
    </row>
    <row r="27" spans="1:14" x14ac:dyDescent="0.35">
      <c r="A27" s="1">
        <v>9</v>
      </c>
      <c r="B27" s="32" t="s">
        <v>43</v>
      </c>
      <c r="C27" s="5">
        <v>8</v>
      </c>
      <c r="D27" s="5">
        <v>12</v>
      </c>
      <c r="E27" s="5">
        <v>14</v>
      </c>
      <c r="F27" s="5">
        <v>8</v>
      </c>
      <c r="G27" s="5">
        <v>7</v>
      </c>
      <c r="H27" s="5">
        <v>8</v>
      </c>
      <c r="I27" s="5">
        <v>11</v>
      </c>
      <c r="J27" s="17">
        <f t="shared" si="3"/>
        <v>68</v>
      </c>
      <c r="K27" s="1">
        <f t="shared" si="4"/>
        <v>53.543307086614178</v>
      </c>
      <c r="N27" s="32" t="s">
        <v>43</v>
      </c>
    </row>
    <row r="28" spans="1:14" x14ac:dyDescent="0.35">
      <c r="A28" s="1">
        <v>10</v>
      </c>
      <c r="B28" s="32" t="s">
        <v>44</v>
      </c>
      <c r="C28" s="5">
        <v>0</v>
      </c>
      <c r="D28" s="5">
        <v>12</v>
      </c>
      <c r="E28" s="5">
        <v>0</v>
      </c>
      <c r="F28" s="5">
        <v>11</v>
      </c>
      <c r="G28" s="5">
        <v>7</v>
      </c>
      <c r="H28" s="5">
        <v>12</v>
      </c>
      <c r="I28" s="5">
        <v>0</v>
      </c>
      <c r="J28" s="17">
        <f t="shared" si="3"/>
        <v>42</v>
      </c>
      <c r="K28" s="1">
        <f t="shared" si="4"/>
        <v>33.070866141732289</v>
      </c>
      <c r="N28" s="32" t="s">
        <v>44</v>
      </c>
    </row>
    <row r="29" spans="1:14" x14ac:dyDescent="0.35">
      <c r="A29" s="1">
        <v>11</v>
      </c>
      <c r="B29" s="32" t="s">
        <v>45</v>
      </c>
      <c r="C29" s="5">
        <v>5</v>
      </c>
      <c r="D29" s="5">
        <v>3</v>
      </c>
      <c r="E29" s="5">
        <v>3</v>
      </c>
      <c r="F29" s="5">
        <v>3</v>
      </c>
      <c r="G29" s="5">
        <v>5</v>
      </c>
      <c r="H29" s="5">
        <v>8</v>
      </c>
      <c r="I29" s="5">
        <v>5</v>
      </c>
      <c r="J29" s="17">
        <f t="shared" si="3"/>
        <v>32</v>
      </c>
      <c r="K29" s="1">
        <f t="shared" si="4"/>
        <v>25.196850393700785</v>
      </c>
      <c r="N29" s="32" t="s">
        <v>45</v>
      </c>
    </row>
    <row r="30" spans="1:14" x14ac:dyDescent="0.35">
      <c r="A30" s="1">
        <v>12</v>
      </c>
      <c r="B30" s="32" t="s">
        <v>46</v>
      </c>
      <c r="C30" s="5">
        <v>11</v>
      </c>
      <c r="D30" s="5">
        <v>4</v>
      </c>
      <c r="E30" s="5">
        <v>9</v>
      </c>
      <c r="F30" s="5">
        <v>0</v>
      </c>
      <c r="G30" s="5">
        <v>14</v>
      </c>
      <c r="H30" s="5">
        <v>4</v>
      </c>
      <c r="I30" s="5">
        <v>7</v>
      </c>
      <c r="J30" s="17">
        <f t="shared" si="3"/>
        <v>49</v>
      </c>
      <c r="K30" s="1">
        <f t="shared" si="4"/>
        <v>38.582677165354326</v>
      </c>
      <c r="N30" s="32" t="s">
        <v>46</v>
      </c>
    </row>
    <row r="31" spans="1:14" x14ac:dyDescent="0.35">
      <c r="A31" s="1">
        <v>13</v>
      </c>
      <c r="B31" s="32" t="s">
        <v>47</v>
      </c>
      <c r="C31" s="5">
        <v>3</v>
      </c>
      <c r="D31" s="5">
        <v>6</v>
      </c>
      <c r="E31" s="5">
        <v>3</v>
      </c>
      <c r="F31" s="5">
        <v>11</v>
      </c>
      <c r="G31" s="5">
        <v>8</v>
      </c>
      <c r="H31" s="5">
        <v>7</v>
      </c>
      <c r="I31" s="5">
        <v>9</v>
      </c>
      <c r="J31" s="17">
        <f t="shared" si="3"/>
        <v>47</v>
      </c>
      <c r="K31" s="1">
        <f t="shared" si="4"/>
        <v>37.00787401574803</v>
      </c>
      <c r="N31" s="32" t="s">
        <v>47</v>
      </c>
    </row>
    <row r="32" spans="1:14" x14ac:dyDescent="0.35">
      <c r="A32" s="1">
        <v>14</v>
      </c>
      <c r="B32" s="33" t="s">
        <v>48</v>
      </c>
      <c r="C32" s="5">
        <v>12</v>
      </c>
      <c r="D32" s="5">
        <v>9</v>
      </c>
      <c r="E32" s="5">
        <v>12</v>
      </c>
      <c r="F32" s="5">
        <v>11</v>
      </c>
      <c r="G32" s="5">
        <v>12</v>
      </c>
      <c r="H32" s="5">
        <v>8</v>
      </c>
      <c r="I32" s="5">
        <v>14</v>
      </c>
      <c r="J32" s="17">
        <f t="shared" si="3"/>
        <v>78</v>
      </c>
      <c r="K32" s="1">
        <f t="shared" si="4"/>
        <v>61.417322834645674</v>
      </c>
      <c r="L32" s="37">
        <v>4</v>
      </c>
      <c r="M32" s="37">
        <v>10</v>
      </c>
      <c r="N32" s="33" t="s">
        <v>48</v>
      </c>
    </row>
    <row r="33" spans="1:14" x14ac:dyDescent="0.35">
      <c r="A33" s="1">
        <v>15</v>
      </c>
      <c r="B33" s="33" t="s">
        <v>49</v>
      </c>
      <c r="C33" s="5">
        <v>4</v>
      </c>
      <c r="D33" s="5">
        <v>10</v>
      </c>
      <c r="E33" s="5">
        <v>11</v>
      </c>
      <c r="F33" s="5">
        <v>12</v>
      </c>
      <c r="G33" s="5">
        <v>9</v>
      </c>
      <c r="H33" s="5">
        <v>15</v>
      </c>
      <c r="I33" s="5">
        <v>17</v>
      </c>
      <c r="J33" s="17">
        <f t="shared" si="3"/>
        <v>78</v>
      </c>
      <c r="K33" s="1">
        <f t="shared" si="4"/>
        <v>61.417322834645674</v>
      </c>
      <c r="L33" s="37">
        <v>4</v>
      </c>
      <c r="N33" s="33" t="s">
        <v>49</v>
      </c>
    </row>
    <row r="34" spans="1:14" x14ac:dyDescent="0.35">
      <c r="A34" s="1">
        <v>16</v>
      </c>
      <c r="B34" s="34" t="s">
        <v>50</v>
      </c>
      <c r="C34" s="5">
        <v>0</v>
      </c>
      <c r="D34" s="5">
        <v>12</v>
      </c>
      <c r="E34" s="5">
        <v>3</v>
      </c>
      <c r="F34" s="5">
        <v>0</v>
      </c>
      <c r="G34" s="5">
        <v>0</v>
      </c>
      <c r="H34" s="5">
        <v>0</v>
      </c>
      <c r="I34" s="5">
        <v>3</v>
      </c>
      <c r="J34" s="17">
        <f t="shared" si="3"/>
        <v>18</v>
      </c>
      <c r="K34" s="1">
        <f t="shared" si="4"/>
        <v>14.173228346456693</v>
      </c>
      <c r="N34" s="34" t="s">
        <v>50</v>
      </c>
    </row>
    <row r="35" spans="1:14" x14ac:dyDescent="0.35">
      <c r="A35" s="1">
        <v>17</v>
      </c>
      <c r="B35" s="35" t="s">
        <v>51</v>
      </c>
      <c r="C35" s="5">
        <v>0</v>
      </c>
      <c r="D35" s="5">
        <v>4</v>
      </c>
      <c r="E35" s="5">
        <v>3</v>
      </c>
      <c r="F35" s="5">
        <v>4</v>
      </c>
      <c r="G35" s="5">
        <v>11</v>
      </c>
      <c r="H35" s="5">
        <v>0</v>
      </c>
      <c r="I35" s="5">
        <v>4</v>
      </c>
      <c r="J35" s="17">
        <f t="shared" si="3"/>
        <v>26</v>
      </c>
      <c r="K35" s="1">
        <f t="shared" si="4"/>
        <v>20.472440944881889</v>
      </c>
      <c r="N35" s="35" t="s">
        <v>51</v>
      </c>
    </row>
    <row r="36" spans="1:14" x14ac:dyDescent="0.35">
      <c r="A36" s="1">
        <v>18</v>
      </c>
      <c r="B36" s="34" t="s">
        <v>52</v>
      </c>
      <c r="C36" s="5">
        <v>8</v>
      </c>
      <c r="D36" s="5">
        <v>12</v>
      </c>
      <c r="E36" s="5">
        <v>10</v>
      </c>
      <c r="F36" s="5">
        <v>6</v>
      </c>
      <c r="G36" s="5">
        <v>10</v>
      </c>
      <c r="H36" s="5">
        <v>9</v>
      </c>
      <c r="I36" s="5">
        <v>15</v>
      </c>
      <c r="J36" s="17">
        <f t="shared" si="3"/>
        <v>70</v>
      </c>
      <c r="K36" s="1">
        <f t="shared" si="4"/>
        <v>55.118110236220474</v>
      </c>
      <c r="N36" s="34" t="s">
        <v>52</v>
      </c>
    </row>
    <row r="37" spans="1:14" x14ac:dyDescent="0.35">
      <c r="A37" s="1">
        <v>19</v>
      </c>
      <c r="B37" s="35" t="s">
        <v>53</v>
      </c>
      <c r="C37" s="5">
        <v>13</v>
      </c>
      <c r="D37" s="5">
        <v>12</v>
      </c>
      <c r="E37" s="5">
        <v>9</v>
      </c>
      <c r="F37" s="5">
        <v>9</v>
      </c>
      <c r="G37" s="5">
        <v>12</v>
      </c>
      <c r="H37" s="5">
        <v>15</v>
      </c>
      <c r="I37" s="5">
        <v>4</v>
      </c>
      <c r="J37" s="17">
        <f t="shared" si="3"/>
        <v>74</v>
      </c>
      <c r="K37" s="1">
        <f t="shared" si="4"/>
        <v>58.267716535433067</v>
      </c>
      <c r="N37" s="35" t="s">
        <v>53</v>
      </c>
    </row>
    <row r="38" spans="1:14" x14ac:dyDescent="0.35">
      <c r="A38" s="1">
        <v>20</v>
      </c>
      <c r="B38" s="34" t="s">
        <v>54</v>
      </c>
      <c r="C38" s="5">
        <v>3</v>
      </c>
      <c r="D38" s="5">
        <v>3</v>
      </c>
      <c r="E38" s="5">
        <v>5</v>
      </c>
      <c r="F38" s="5">
        <v>7</v>
      </c>
      <c r="G38" s="5">
        <v>11</v>
      </c>
      <c r="H38" s="5">
        <v>0</v>
      </c>
      <c r="I38" s="5">
        <v>6</v>
      </c>
      <c r="J38" s="17">
        <f t="shared" si="3"/>
        <v>35</v>
      </c>
      <c r="K38" s="1">
        <f t="shared" si="4"/>
        <v>27.559055118110237</v>
      </c>
      <c r="N38" s="34" t="s">
        <v>54</v>
      </c>
    </row>
    <row r="39" spans="1:14" x14ac:dyDescent="0.35">
      <c r="A39" s="1">
        <v>21</v>
      </c>
      <c r="B39" s="35" t="s">
        <v>55</v>
      </c>
      <c r="C39" s="5">
        <v>0</v>
      </c>
      <c r="D39" s="5">
        <v>0</v>
      </c>
      <c r="E39" s="5">
        <v>9</v>
      </c>
      <c r="F39" s="5">
        <v>0</v>
      </c>
      <c r="G39" s="5">
        <v>4</v>
      </c>
      <c r="H39" s="5">
        <v>4</v>
      </c>
      <c r="I39" s="5">
        <v>3</v>
      </c>
      <c r="J39" s="17">
        <f t="shared" si="3"/>
        <v>20</v>
      </c>
      <c r="K39" s="1">
        <f t="shared" si="4"/>
        <v>15.748031496062993</v>
      </c>
      <c r="N39" s="35" t="s">
        <v>55</v>
      </c>
    </row>
    <row r="40" spans="1:14" x14ac:dyDescent="0.35">
      <c r="A40" s="1">
        <v>22</v>
      </c>
      <c r="B40" s="35" t="s">
        <v>56</v>
      </c>
      <c r="C40" s="5">
        <v>11</v>
      </c>
      <c r="D40" s="5">
        <v>9</v>
      </c>
      <c r="E40" s="5">
        <v>16</v>
      </c>
      <c r="F40" s="5">
        <v>18</v>
      </c>
      <c r="G40" s="5">
        <v>18</v>
      </c>
      <c r="H40" s="5">
        <v>8</v>
      </c>
      <c r="I40" s="5">
        <v>10</v>
      </c>
      <c r="J40" s="17">
        <f t="shared" si="3"/>
        <v>90</v>
      </c>
      <c r="K40" s="1">
        <f t="shared" si="4"/>
        <v>70.866141732283467</v>
      </c>
      <c r="N40" s="35" t="s">
        <v>56</v>
      </c>
    </row>
    <row r="41" spans="1:14" x14ac:dyDescent="0.35">
      <c r="A41" s="1">
        <v>23</v>
      </c>
      <c r="B41" s="35" t="s">
        <v>57</v>
      </c>
      <c r="C41" s="5">
        <v>8</v>
      </c>
      <c r="D41" s="5">
        <v>12</v>
      </c>
      <c r="E41" s="5">
        <v>5</v>
      </c>
      <c r="F41" s="5">
        <v>10</v>
      </c>
      <c r="G41" s="5">
        <v>7</v>
      </c>
      <c r="H41" s="5">
        <v>18</v>
      </c>
      <c r="I41" s="5">
        <v>11</v>
      </c>
      <c r="J41" s="17">
        <f t="shared" si="3"/>
        <v>71</v>
      </c>
      <c r="K41" s="1">
        <f t="shared" si="4"/>
        <v>55.905511811023622</v>
      </c>
      <c r="N41" s="35" t="s">
        <v>57</v>
      </c>
    </row>
    <row r="42" spans="1:14" x14ac:dyDescent="0.35">
      <c r="A42" s="1">
        <v>24</v>
      </c>
      <c r="B42" s="35" t="s">
        <v>58</v>
      </c>
      <c r="C42" s="5">
        <v>13</v>
      </c>
      <c r="D42" s="5">
        <v>8</v>
      </c>
      <c r="E42" s="5">
        <v>3</v>
      </c>
      <c r="F42" s="5">
        <v>12</v>
      </c>
      <c r="G42" s="5">
        <v>12</v>
      </c>
      <c r="H42" s="5">
        <v>6</v>
      </c>
      <c r="I42" s="5">
        <v>15</v>
      </c>
      <c r="J42" s="17">
        <f t="shared" si="3"/>
        <v>69</v>
      </c>
      <c r="K42" s="1">
        <f t="shared" si="4"/>
        <v>54.330708661417326</v>
      </c>
      <c r="N42" s="35" t="s">
        <v>58</v>
      </c>
    </row>
    <row r="43" spans="1:14" x14ac:dyDescent="0.35">
      <c r="A43" s="1">
        <v>25</v>
      </c>
      <c r="C43" s="5"/>
      <c r="D43" s="5"/>
      <c r="E43" s="5"/>
      <c r="F43" s="5"/>
      <c r="G43" s="5"/>
      <c r="H43" s="5"/>
      <c r="I43" s="5"/>
      <c r="J43" s="5">
        <f t="shared" ref="J19:J49" si="5">SUM(C43:F43)</f>
        <v>0</v>
      </c>
      <c r="K43" s="1">
        <f t="shared" si="4"/>
        <v>0</v>
      </c>
    </row>
    <row r="44" spans="1:14" x14ac:dyDescent="0.35">
      <c r="A44" s="1">
        <v>26</v>
      </c>
      <c r="B44" s="4"/>
      <c r="C44" s="5"/>
      <c r="D44" s="5"/>
      <c r="E44" s="5"/>
      <c r="F44" s="5"/>
      <c r="G44" s="5"/>
      <c r="H44" s="5"/>
      <c r="I44" s="5"/>
      <c r="J44" s="5">
        <f t="shared" si="5"/>
        <v>0</v>
      </c>
      <c r="K44" s="1">
        <f t="shared" si="4"/>
        <v>0</v>
      </c>
    </row>
    <row r="45" spans="1:14" x14ac:dyDescent="0.35">
      <c r="A45" s="1">
        <v>27</v>
      </c>
      <c r="B45" s="9"/>
      <c r="C45" s="5"/>
      <c r="D45" s="5"/>
      <c r="E45" s="5"/>
      <c r="F45" s="5"/>
      <c r="G45" s="5"/>
      <c r="H45" s="5"/>
      <c r="I45" s="5"/>
      <c r="J45" s="5">
        <f t="shared" si="5"/>
        <v>0</v>
      </c>
      <c r="K45" s="1">
        <f t="shared" si="4"/>
        <v>0</v>
      </c>
    </row>
    <row r="46" spans="1:14" x14ac:dyDescent="0.35">
      <c r="A46" s="1">
        <v>28</v>
      </c>
      <c r="B46" s="4"/>
      <c r="C46" s="5"/>
      <c r="D46" s="5"/>
      <c r="E46" s="5"/>
      <c r="F46" s="5"/>
      <c r="G46" s="5"/>
      <c r="H46" s="5"/>
      <c r="I46" s="5"/>
      <c r="J46" s="5">
        <f t="shared" si="5"/>
        <v>0</v>
      </c>
      <c r="K46" s="1">
        <f t="shared" si="4"/>
        <v>0</v>
      </c>
    </row>
    <row r="47" spans="1:14" x14ac:dyDescent="0.35">
      <c r="A47" s="1">
        <v>29</v>
      </c>
      <c r="B47" s="4"/>
      <c r="C47" s="5"/>
      <c r="D47" s="5"/>
      <c r="E47" s="5"/>
      <c r="F47" s="5"/>
      <c r="G47" s="5"/>
      <c r="H47" s="5"/>
      <c r="I47" s="5"/>
      <c r="J47" s="5">
        <f t="shared" si="5"/>
        <v>0</v>
      </c>
      <c r="K47" s="1">
        <f t="shared" si="4"/>
        <v>0</v>
      </c>
    </row>
    <row r="48" spans="1:14" x14ac:dyDescent="0.35">
      <c r="A48" s="1">
        <v>30</v>
      </c>
      <c r="B48" s="9"/>
      <c r="C48" s="5"/>
      <c r="D48" s="5"/>
      <c r="E48" s="5"/>
      <c r="F48" s="5"/>
      <c r="G48" s="5"/>
      <c r="H48" s="5"/>
      <c r="I48" s="5"/>
      <c r="J48" s="5">
        <f t="shared" si="5"/>
        <v>0</v>
      </c>
      <c r="K48" s="1">
        <f t="shared" si="4"/>
        <v>0</v>
      </c>
    </row>
    <row r="49" spans="1:11" x14ac:dyDescent="0.35">
      <c r="A49" s="1">
        <v>31</v>
      </c>
      <c r="B49" s="4"/>
      <c r="C49" s="5"/>
      <c r="D49" s="5"/>
      <c r="E49" s="5"/>
      <c r="F49" s="5"/>
      <c r="G49" s="5"/>
      <c r="H49" s="5"/>
      <c r="I49" s="5"/>
      <c r="J49" s="5">
        <f t="shared" si="5"/>
        <v>0</v>
      </c>
      <c r="K49" s="1">
        <f t="shared" si="4"/>
        <v>0</v>
      </c>
    </row>
  </sheetData>
  <customSheetViews>
    <customSheetView guid="{3BD70001-BBE4-4732-A193-8023101D5826}">
      <selection activeCell="L3" sqref="L3:M3"/>
      <pageMargins left="0.7" right="0.7" top="0.75" bottom="0.75" header="0.3" footer="0.3"/>
    </customSheetView>
  </customSheetViews>
  <mergeCells count="2">
    <mergeCell ref="G2:I2"/>
    <mergeCell ref="G17:I1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3"/>
  <sheetViews>
    <sheetView tabSelected="1" zoomScale="80" zoomScaleNormal="80" workbookViewId="0">
      <selection activeCell="V4" sqref="V4"/>
    </sheetView>
  </sheetViews>
  <sheetFormatPr defaultRowHeight="14.5" x14ac:dyDescent="0.35"/>
  <cols>
    <col min="1" max="1" width="3" bestFit="1" customWidth="1"/>
    <col min="2" max="2" width="19.36328125" customWidth="1"/>
    <col min="3" max="3" width="6.81640625" bestFit="1" customWidth="1"/>
    <col min="4" max="4" width="8.81640625" bestFit="1" customWidth="1"/>
    <col min="5" max="5" width="6.81640625" bestFit="1" customWidth="1"/>
    <col min="6" max="6" width="8.81640625" bestFit="1" customWidth="1"/>
    <col min="7" max="7" width="6.81640625" bestFit="1" customWidth="1"/>
    <col min="8" max="8" width="8.81640625" bestFit="1" customWidth="1"/>
    <col min="10" max="10" width="8.81640625" bestFit="1" customWidth="1"/>
    <col min="12" max="12" width="3" bestFit="1" customWidth="1"/>
    <col min="13" max="13" width="19.453125" customWidth="1"/>
    <col min="14" max="14" width="6.81640625" bestFit="1" customWidth="1"/>
    <col min="15" max="15" width="8.81640625" bestFit="1" customWidth="1"/>
    <col min="16" max="16" width="6.81640625" bestFit="1" customWidth="1"/>
    <col min="17" max="17" width="8.81640625" bestFit="1" customWidth="1"/>
    <col min="18" max="18" width="6.81640625" bestFit="1" customWidth="1"/>
    <col min="19" max="19" width="8.81640625" bestFit="1" customWidth="1"/>
    <col min="20" max="20" width="6.81640625" bestFit="1" customWidth="1"/>
    <col min="21" max="21" width="8.81640625" bestFit="1" customWidth="1"/>
  </cols>
  <sheetData>
    <row r="1" spans="1:25" x14ac:dyDescent="0.35">
      <c r="A1" s="1"/>
      <c r="B1" s="31" t="s">
        <v>4</v>
      </c>
      <c r="C1" s="28" t="s">
        <v>31</v>
      </c>
      <c r="D1" s="28"/>
      <c r="E1" s="28" t="s">
        <v>32</v>
      </c>
      <c r="F1" s="28"/>
      <c r="G1" s="28" t="s">
        <v>33</v>
      </c>
      <c r="H1" s="28"/>
      <c r="I1" s="29" t="s">
        <v>34</v>
      </c>
      <c r="J1" s="30"/>
      <c r="L1" s="1"/>
      <c r="M1" s="31" t="s">
        <v>3</v>
      </c>
      <c r="N1" s="28" t="s">
        <v>31</v>
      </c>
      <c r="O1" s="28"/>
      <c r="P1" s="28" t="s">
        <v>32</v>
      </c>
      <c r="Q1" s="28"/>
      <c r="R1" s="28" t="s">
        <v>33</v>
      </c>
      <c r="S1" s="28"/>
      <c r="T1" s="29" t="s">
        <v>34</v>
      </c>
      <c r="U1" s="30"/>
    </row>
    <row r="2" spans="1:25" x14ac:dyDescent="0.35">
      <c r="A2" s="1"/>
      <c r="B2" s="1" t="s">
        <v>0</v>
      </c>
      <c r="C2" s="1" t="s">
        <v>1</v>
      </c>
      <c r="D2" s="1" t="s">
        <v>2</v>
      </c>
      <c r="E2" s="1" t="s">
        <v>1</v>
      </c>
      <c r="F2" s="1" t="s">
        <v>2</v>
      </c>
      <c r="G2" s="1" t="s">
        <v>1</v>
      </c>
      <c r="H2" s="1" t="s">
        <v>2</v>
      </c>
      <c r="I2" s="1" t="s">
        <v>1</v>
      </c>
      <c r="J2" s="1" t="s">
        <v>2</v>
      </c>
      <c r="L2" s="1"/>
      <c r="M2" s="1" t="s">
        <v>0</v>
      </c>
      <c r="N2" s="1" t="s">
        <v>1</v>
      </c>
      <c r="O2" s="1" t="s">
        <v>2</v>
      </c>
      <c r="P2" s="1" t="s">
        <v>1</v>
      </c>
      <c r="Q2" s="1" t="s">
        <v>2</v>
      </c>
      <c r="R2" s="1" t="s">
        <v>1</v>
      </c>
      <c r="S2" s="1" t="s">
        <v>2</v>
      </c>
      <c r="T2" s="1" t="s">
        <v>1</v>
      </c>
      <c r="U2" s="1" t="s">
        <v>2</v>
      </c>
    </row>
    <row r="3" spans="1:25" x14ac:dyDescent="0.35">
      <c r="A3" s="1">
        <v>1</v>
      </c>
      <c r="B3" s="32" t="s">
        <v>35</v>
      </c>
      <c r="C3" s="5">
        <f>Малооборотка!J19</f>
        <v>192</v>
      </c>
      <c r="D3" s="43">
        <f>Малооборотка!K19</f>
        <v>98.461538461538467</v>
      </c>
      <c r="E3" s="5">
        <f>Ширма!H19</f>
        <v>72</v>
      </c>
      <c r="F3" s="43">
        <f>Ширма!I19</f>
        <v>86.746987951807228</v>
      </c>
      <c r="G3" s="5">
        <f>Чингачгук!J19</f>
        <v>127</v>
      </c>
      <c r="H3" s="38">
        <f>Чингачгук!K19</f>
        <v>100</v>
      </c>
      <c r="I3" s="5">
        <f>Силуэт!M19</f>
        <v>60</v>
      </c>
      <c r="J3" s="38">
        <f>Силуэт!N19</f>
        <v>100</v>
      </c>
      <c r="K3">
        <f>SUM(D3,F3,H3,J3)</f>
        <v>385.20852641334568</v>
      </c>
      <c r="L3" s="1">
        <v>1</v>
      </c>
      <c r="M3" s="36" t="s">
        <v>59</v>
      </c>
      <c r="N3" s="5">
        <f>Малооборотка!J4</f>
        <v>116</v>
      </c>
      <c r="O3" s="5">
        <f>Малооборотка!K4</f>
        <v>82.857142857142861</v>
      </c>
      <c r="P3" s="5">
        <f>Ширма!H4</f>
        <v>58</v>
      </c>
      <c r="Q3" s="43">
        <f>Ширма!I4</f>
        <v>100</v>
      </c>
      <c r="R3" s="5">
        <f>Чингачгук!J4</f>
        <v>73</v>
      </c>
      <c r="S3" s="39">
        <f>Чингачгук!K4</f>
        <v>70.192307692307693</v>
      </c>
      <c r="T3" s="5">
        <f>Силуэт!M4</f>
        <v>20</v>
      </c>
      <c r="U3" s="5">
        <f>Силуэт!N4</f>
        <v>66.666666666666657</v>
      </c>
      <c r="V3">
        <f>SUM(O3,Q3,S3,U3)</f>
        <v>319.71611721611725</v>
      </c>
      <c r="X3">
        <f>MIN(K3:K26)</f>
        <v>97.919795475055878</v>
      </c>
      <c r="Y3">
        <f>MIN(V3:V11)</f>
        <v>169.03088291019324</v>
      </c>
    </row>
    <row r="4" spans="1:25" x14ac:dyDescent="0.35">
      <c r="A4" s="1">
        <v>2</v>
      </c>
      <c r="B4" s="32" t="s">
        <v>36</v>
      </c>
      <c r="C4" s="5">
        <f>Малооборотка!J20</f>
        <v>117</v>
      </c>
      <c r="D4" s="5">
        <f>Малооборотка!K20</f>
        <v>60</v>
      </c>
      <c r="E4" s="5">
        <f>Ширма!H20</f>
        <v>63</v>
      </c>
      <c r="F4" s="5">
        <f>Ширма!I20</f>
        <v>75.903614457831324</v>
      </c>
      <c r="G4" s="5">
        <f>Чингачгук!J20</f>
        <v>76</v>
      </c>
      <c r="H4" s="5">
        <f>Чингачгук!K20</f>
        <v>59.842519685039377</v>
      </c>
      <c r="I4" s="5">
        <f>Силуэт!M20</f>
        <v>30</v>
      </c>
      <c r="J4" s="5">
        <f>Силуэт!N20</f>
        <v>50</v>
      </c>
      <c r="K4">
        <f t="shared" ref="K4:K26" si="0">SUM(D4,F4,H4,J4)</f>
        <v>245.74613414287072</v>
      </c>
      <c r="L4" s="1">
        <v>2</v>
      </c>
      <c r="M4" s="36" t="s">
        <v>60</v>
      </c>
      <c r="N4" s="5">
        <f>Малооборотка!J5</f>
        <v>46</v>
      </c>
      <c r="O4" s="5">
        <f>Малооборотка!K5</f>
        <v>32.857142857142854</v>
      </c>
      <c r="P4" s="5">
        <f>Ширма!H5</f>
        <v>26</v>
      </c>
      <c r="Q4" s="5">
        <f>Ширма!I5</f>
        <v>44.827586206896555</v>
      </c>
      <c r="R4" s="5">
        <f>Чингачгук!J5</f>
        <v>43</v>
      </c>
      <c r="S4" s="5">
        <f>Чингачгук!K5</f>
        <v>41.346153846153847</v>
      </c>
      <c r="T4" s="5">
        <f>Силуэт!M5</f>
        <v>15</v>
      </c>
      <c r="U4" s="5">
        <f>Силуэт!N5</f>
        <v>50</v>
      </c>
      <c r="V4">
        <f t="shared" ref="V4:V9" si="1">SUM(O4,Q4,S4,U4)</f>
        <v>169.03088291019324</v>
      </c>
    </row>
    <row r="5" spans="1:25" x14ac:dyDescent="0.35">
      <c r="A5" s="1">
        <v>3</v>
      </c>
      <c r="B5" s="32" t="s">
        <v>37</v>
      </c>
      <c r="C5" s="5">
        <f>Малооборотка!J21</f>
        <v>54</v>
      </c>
      <c r="D5" s="5">
        <f>Малооборотка!K21</f>
        <v>27.692307692307693</v>
      </c>
      <c r="E5" s="5">
        <f>Ширма!H21</f>
        <v>47</v>
      </c>
      <c r="F5" s="5">
        <f>Ширма!I21</f>
        <v>56.626506024096393</v>
      </c>
      <c r="G5" s="5">
        <f>Чингачгук!J21</f>
        <v>63</v>
      </c>
      <c r="H5" s="5">
        <f>Чингачгук!K21</f>
        <v>49.606299212598429</v>
      </c>
      <c r="I5" s="5">
        <f>Силуэт!M21</f>
        <v>20</v>
      </c>
      <c r="J5" s="5">
        <f>Силуэт!N21</f>
        <v>33.333333333333329</v>
      </c>
      <c r="K5">
        <f t="shared" si="0"/>
        <v>167.25844626233584</v>
      </c>
      <c r="L5" s="1">
        <v>3</v>
      </c>
      <c r="M5" s="36" t="s">
        <v>61</v>
      </c>
      <c r="N5" s="5">
        <f>Малооборотка!J6</f>
        <v>140</v>
      </c>
      <c r="O5" s="38">
        <f>Малооборотка!K6</f>
        <v>100</v>
      </c>
      <c r="P5" s="5">
        <f>Ширма!H6</f>
        <v>58</v>
      </c>
      <c r="Q5" s="38">
        <f>Ширма!I6</f>
        <v>100</v>
      </c>
      <c r="R5" s="5">
        <f>Чингачгук!J6</f>
        <v>104</v>
      </c>
      <c r="S5" s="38">
        <f>Чингачгук!K6</f>
        <v>100</v>
      </c>
      <c r="T5" s="5">
        <f>Силуэт!M6</f>
        <v>30</v>
      </c>
      <c r="U5" s="43">
        <f>Силуэт!N6</f>
        <v>100</v>
      </c>
      <c r="V5">
        <f t="shared" si="1"/>
        <v>400</v>
      </c>
    </row>
    <row r="6" spans="1:25" x14ac:dyDescent="0.35">
      <c r="A6" s="1">
        <v>4</v>
      </c>
      <c r="B6" s="32" t="s">
        <v>38</v>
      </c>
      <c r="C6" s="5">
        <f>Малооборотка!J22</f>
        <v>126</v>
      </c>
      <c r="D6" s="5">
        <f>Малооборотка!K22</f>
        <v>64.615384615384613</v>
      </c>
      <c r="E6" s="5">
        <f>Ширма!H22</f>
        <v>70</v>
      </c>
      <c r="F6" s="39">
        <f>Ширма!I22</f>
        <v>84.337349397590373</v>
      </c>
      <c r="G6" s="5">
        <f>Чингачгук!J22</f>
        <v>69</v>
      </c>
      <c r="H6" s="5">
        <f>Чингачгук!K22</f>
        <v>54.330708661417326</v>
      </c>
      <c r="I6" s="5">
        <f>Силуэт!M22</f>
        <v>45</v>
      </c>
      <c r="J6" s="5">
        <f>Силуэт!N22</f>
        <v>75</v>
      </c>
      <c r="K6">
        <f t="shared" si="0"/>
        <v>278.28344267439229</v>
      </c>
      <c r="L6" s="1">
        <v>4</v>
      </c>
      <c r="M6" s="36" t="s">
        <v>62</v>
      </c>
      <c r="N6" s="5">
        <f>Малооборотка!J7</f>
        <v>128</v>
      </c>
      <c r="O6" s="43">
        <f>Малооборотка!K7</f>
        <v>91.428571428571431</v>
      </c>
      <c r="P6" s="5">
        <f>Ширма!H7</f>
        <v>25</v>
      </c>
      <c r="Q6" s="5">
        <f>Ширма!I7</f>
        <v>43.103448275862064</v>
      </c>
      <c r="R6" s="5">
        <f>Чингачгук!J7</f>
        <v>23</v>
      </c>
      <c r="S6" s="5">
        <f>Чингачгук!K7</f>
        <v>22.115384615384613</v>
      </c>
      <c r="T6" s="5">
        <f>Силуэт!M7</f>
        <v>25</v>
      </c>
      <c r="U6" s="39">
        <f>Силуэт!N7</f>
        <v>83.333333333333343</v>
      </c>
      <c r="V6">
        <f t="shared" si="1"/>
        <v>239.98073765315144</v>
      </c>
    </row>
    <row r="7" spans="1:25" x14ac:dyDescent="0.35">
      <c r="A7" s="1">
        <v>5</v>
      </c>
      <c r="B7" s="32" t="s">
        <v>39</v>
      </c>
      <c r="C7" s="5">
        <f>Малооборотка!J23</f>
        <v>112</v>
      </c>
      <c r="D7" s="5">
        <f>Малооборотка!K23</f>
        <v>57.435897435897431</v>
      </c>
      <c r="E7" s="5">
        <f>Ширма!H23</f>
        <v>67</v>
      </c>
      <c r="F7" s="5">
        <f>Ширма!I23</f>
        <v>80.722891566265062</v>
      </c>
      <c r="G7" s="5">
        <f>Чингачгук!J23</f>
        <v>44</v>
      </c>
      <c r="H7" s="5">
        <f>Чингачгук!K23</f>
        <v>34.645669291338585</v>
      </c>
      <c r="I7" s="5">
        <f>Силуэт!M23</f>
        <v>40</v>
      </c>
      <c r="J7" s="5">
        <f>Силуэт!N23</f>
        <v>66.666666666666657</v>
      </c>
      <c r="K7">
        <f t="shared" si="0"/>
        <v>239.47112496016774</v>
      </c>
      <c r="L7" s="1">
        <v>5</v>
      </c>
      <c r="M7" s="36" t="s">
        <v>63</v>
      </c>
      <c r="N7" s="5">
        <f>Малооборотка!J8</f>
        <v>40</v>
      </c>
      <c r="O7" s="5">
        <f>Малооборотка!K8</f>
        <v>28.571428571428569</v>
      </c>
      <c r="P7" s="5">
        <f>Ширма!H8</f>
        <v>29</v>
      </c>
      <c r="Q7" s="5">
        <f>Ширма!I8</f>
        <v>50</v>
      </c>
      <c r="R7" s="5">
        <f>Чингачгук!J8</f>
        <v>81</v>
      </c>
      <c r="S7" s="43">
        <f>Чингачгук!K8</f>
        <v>77.884615384615387</v>
      </c>
      <c r="T7" s="5">
        <f>Силуэт!M8</f>
        <v>20</v>
      </c>
      <c r="U7" s="5">
        <f>Силуэт!N8</f>
        <v>66.666666666666657</v>
      </c>
      <c r="V7">
        <f t="shared" si="1"/>
        <v>223.12271062271063</v>
      </c>
    </row>
    <row r="8" spans="1:25" x14ac:dyDescent="0.35">
      <c r="A8" s="1">
        <v>6</v>
      </c>
      <c r="B8" s="32" t="s">
        <v>40</v>
      </c>
      <c r="C8" s="5">
        <f>Малооборотка!J24</f>
        <v>135</v>
      </c>
      <c r="D8" s="5">
        <f>Малооборотка!K24</f>
        <v>69.230769230769226</v>
      </c>
      <c r="E8" s="5">
        <f>Ширма!H24</f>
        <v>30</v>
      </c>
      <c r="F8" s="5">
        <f>Ширма!I24</f>
        <v>36.144578313253014</v>
      </c>
      <c r="G8" s="5">
        <f>Чингачгук!J24</f>
        <v>94</v>
      </c>
      <c r="H8" s="43">
        <f>Чингачгук!K24</f>
        <v>74.015748031496059</v>
      </c>
      <c r="I8" s="5">
        <f>Силуэт!M24</f>
        <v>50</v>
      </c>
      <c r="J8" s="43">
        <f>Силуэт!N24</f>
        <v>83.333333333333343</v>
      </c>
      <c r="K8">
        <f t="shared" si="0"/>
        <v>262.72442890885168</v>
      </c>
      <c r="L8" s="1">
        <v>6</v>
      </c>
      <c r="M8" s="36" t="s">
        <v>64</v>
      </c>
      <c r="N8" s="5">
        <f>Малооборотка!J9</f>
        <v>125</v>
      </c>
      <c r="O8" s="39">
        <f>Малооборотка!K9</f>
        <v>89.285714285714292</v>
      </c>
      <c r="P8" s="5">
        <f>Ширма!H9</f>
        <v>44</v>
      </c>
      <c r="Q8" s="39">
        <f>Ширма!I9</f>
        <v>75.862068965517238</v>
      </c>
      <c r="R8" s="5">
        <f>Чингачгук!J9</f>
        <v>47</v>
      </c>
      <c r="S8" s="5">
        <f>Чингачгук!K9</f>
        <v>45.192307692307693</v>
      </c>
      <c r="T8" s="5">
        <f>Силуэт!M9</f>
        <v>10</v>
      </c>
      <c r="U8" s="5">
        <f>Силуэт!N9</f>
        <v>33.333333333333329</v>
      </c>
      <c r="V8">
        <f t="shared" si="1"/>
        <v>243.67342427687254</v>
      </c>
    </row>
    <row r="9" spans="1:25" x14ac:dyDescent="0.35">
      <c r="A9" s="1">
        <v>7</v>
      </c>
      <c r="B9" s="32" t="s">
        <v>41</v>
      </c>
      <c r="C9" s="5">
        <f>Малооборотка!J25</f>
        <v>106</v>
      </c>
      <c r="D9" s="5">
        <f>Малооборотка!K25</f>
        <v>54.358974358974358</v>
      </c>
      <c r="E9" s="5">
        <f>Ширма!H25</f>
        <v>35</v>
      </c>
      <c r="F9" s="5">
        <f>Ширма!I25</f>
        <v>42.168674698795186</v>
      </c>
      <c r="G9" s="5">
        <f>Чингачгук!J25</f>
        <v>85</v>
      </c>
      <c r="H9" s="5">
        <f>Чингачгук!K25</f>
        <v>66.929133858267718</v>
      </c>
      <c r="I9" s="5">
        <f>Силуэт!M25</f>
        <v>40</v>
      </c>
      <c r="J9" s="5">
        <f>Силуэт!N25</f>
        <v>66.666666666666657</v>
      </c>
      <c r="K9">
        <f t="shared" si="0"/>
        <v>230.1234495827039</v>
      </c>
      <c r="L9" s="1">
        <v>7</v>
      </c>
      <c r="M9" s="36" t="s">
        <v>65</v>
      </c>
      <c r="N9" s="5">
        <f>Малооборотка!J10</f>
        <v>86</v>
      </c>
      <c r="O9" s="5">
        <f>Малооборотка!K10</f>
        <v>61.428571428571431</v>
      </c>
      <c r="P9" s="5">
        <f>Ширма!H10</f>
        <v>39</v>
      </c>
      <c r="Q9" s="5">
        <f>Ширма!I10</f>
        <v>67.241379310344826</v>
      </c>
      <c r="R9" s="5">
        <f>Чингачгук!J10</f>
        <v>46</v>
      </c>
      <c r="S9" s="5">
        <f>Чингачгук!K10</f>
        <v>44.230769230769226</v>
      </c>
      <c r="T9" s="5">
        <f>Силуэт!M10</f>
        <v>30</v>
      </c>
      <c r="U9" s="38">
        <f>Силуэт!N10</f>
        <v>100</v>
      </c>
      <c r="V9">
        <f t="shared" si="1"/>
        <v>272.9007199696855</v>
      </c>
    </row>
    <row r="10" spans="1:25" x14ac:dyDescent="0.35">
      <c r="A10" s="1">
        <v>8</v>
      </c>
      <c r="B10" s="32" t="s">
        <v>42</v>
      </c>
      <c r="C10" s="5">
        <f>Малооборотка!J26</f>
        <v>95</v>
      </c>
      <c r="D10" s="5">
        <f>Малооборотка!K26</f>
        <v>48.717948717948715</v>
      </c>
      <c r="E10" s="5">
        <f>Ширма!H26</f>
        <v>11</v>
      </c>
      <c r="F10" s="5">
        <f>Ширма!I26</f>
        <v>13.253012048192772</v>
      </c>
      <c r="G10" s="5">
        <f>Чингачгук!J26</f>
        <v>41</v>
      </c>
      <c r="H10" s="5">
        <f>Чингачгук!K26</f>
        <v>32.283464566929133</v>
      </c>
      <c r="I10" s="5">
        <f>Силуэт!M26</f>
        <v>15</v>
      </c>
      <c r="J10" s="5">
        <f>Силуэт!N26</f>
        <v>25</v>
      </c>
      <c r="K10">
        <f t="shared" si="0"/>
        <v>119.25442533307063</v>
      </c>
      <c r="L10" s="1">
        <v>8</v>
      </c>
      <c r="M10" s="4"/>
      <c r="N10" s="5">
        <f>Малооборотка!J11</f>
        <v>0</v>
      </c>
      <c r="O10" s="5">
        <f>Малооборотка!K11</f>
        <v>0</v>
      </c>
      <c r="P10" s="5">
        <f>Ширма!H11</f>
        <v>0</v>
      </c>
      <c r="Q10" s="5">
        <f>Ширма!I11</f>
        <v>0</v>
      </c>
      <c r="R10" s="5">
        <f>Чингачгук!J11</f>
        <v>0</v>
      </c>
      <c r="S10" s="5">
        <f>Чингачгук!K11</f>
        <v>0</v>
      </c>
      <c r="T10" s="5">
        <f>Силуэт!M11</f>
        <v>0</v>
      </c>
      <c r="U10" s="5">
        <f>Силуэт!N11</f>
        <v>0</v>
      </c>
    </row>
    <row r="11" spans="1:25" x14ac:dyDescent="0.35">
      <c r="A11" s="1">
        <v>9</v>
      </c>
      <c r="B11" s="32" t="s">
        <v>43</v>
      </c>
      <c r="C11" s="5">
        <f>Малооборотка!J27</f>
        <v>170</v>
      </c>
      <c r="D11" s="39">
        <f>Малооборотка!K27</f>
        <v>87.179487179487182</v>
      </c>
      <c r="E11" s="5">
        <f>Ширма!H27</f>
        <v>55</v>
      </c>
      <c r="F11" s="5">
        <f>Ширма!I27</f>
        <v>66.265060240963862</v>
      </c>
      <c r="G11" s="5">
        <f>Чингачгук!J27</f>
        <v>68</v>
      </c>
      <c r="H11" s="5">
        <f>Чингачгук!K27</f>
        <v>53.543307086614178</v>
      </c>
      <c r="I11" s="5">
        <f>Силуэт!M27</f>
        <v>50</v>
      </c>
      <c r="J11" s="5">
        <f>Силуэт!N27</f>
        <v>83.333333333333343</v>
      </c>
      <c r="K11">
        <f t="shared" si="0"/>
        <v>290.32118784039858</v>
      </c>
      <c r="L11" s="1">
        <v>9</v>
      </c>
      <c r="M11" s="4"/>
      <c r="N11" s="5">
        <f>Малооборотка!J12</f>
        <v>0</v>
      </c>
      <c r="O11" s="5">
        <f>Малооборотка!K12</f>
        <v>0</v>
      </c>
      <c r="P11" s="5">
        <f>Ширма!H12</f>
        <v>0</v>
      </c>
      <c r="Q11" s="5">
        <f>Ширма!I12</f>
        <v>0</v>
      </c>
      <c r="R11" s="5">
        <f>Чингачгук!J12</f>
        <v>0</v>
      </c>
      <c r="S11" s="5">
        <f>Чингачгук!K12</f>
        <v>0</v>
      </c>
      <c r="T11" s="5">
        <f>Силуэт!M12</f>
        <v>0</v>
      </c>
      <c r="U11" s="5">
        <f>Силуэт!N12</f>
        <v>0</v>
      </c>
    </row>
    <row r="12" spans="1:25" x14ac:dyDescent="0.35">
      <c r="A12" s="1">
        <v>10</v>
      </c>
      <c r="B12" s="32" t="s">
        <v>44</v>
      </c>
      <c r="C12" s="5">
        <f>Малооборотка!J28</f>
        <v>118</v>
      </c>
      <c r="D12" s="5">
        <f>Малооборотка!K28</f>
        <v>60.512820512820511</v>
      </c>
      <c r="E12" s="5">
        <f>Ширма!H28</f>
        <v>56</v>
      </c>
      <c r="F12" s="5">
        <f>Ширма!I28</f>
        <v>67.46987951807229</v>
      </c>
      <c r="G12" s="5">
        <f>Чингачгук!J28</f>
        <v>42</v>
      </c>
      <c r="H12" s="5">
        <f>Чингачгук!K28</f>
        <v>33.070866141732289</v>
      </c>
      <c r="I12" s="5">
        <f>Силуэт!M28</f>
        <v>45</v>
      </c>
      <c r="J12" s="5">
        <f>Силуэт!N28</f>
        <v>75</v>
      </c>
      <c r="K12">
        <f t="shared" si="0"/>
        <v>236.0535661726251</v>
      </c>
      <c r="L12" s="1">
        <v>10</v>
      </c>
      <c r="M12" s="4"/>
      <c r="N12" s="5">
        <f>Малооборотка!J13</f>
        <v>0</v>
      </c>
      <c r="O12" s="5">
        <f>Малооборотка!K13</f>
        <v>0</v>
      </c>
      <c r="P12" s="5">
        <f>Ширма!H13</f>
        <v>0</v>
      </c>
      <c r="Q12" s="5">
        <f>Ширма!I13</f>
        <v>0</v>
      </c>
      <c r="R12" s="5">
        <f>Чингачгук!J13</f>
        <v>0</v>
      </c>
      <c r="S12" s="5">
        <f>Чингачгук!K13</f>
        <v>0</v>
      </c>
      <c r="T12" s="5">
        <f>Силуэт!M13</f>
        <v>0</v>
      </c>
      <c r="U12" s="5">
        <f>Силуэт!N13</f>
        <v>0</v>
      </c>
    </row>
    <row r="13" spans="1:25" x14ac:dyDescent="0.35">
      <c r="A13" s="1">
        <v>11</v>
      </c>
      <c r="B13" s="32" t="s">
        <v>45</v>
      </c>
      <c r="C13" s="5">
        <f>Малооборотка!J29</f>
        <v>92</v>
      </c>
      <c r="D13" s="5">
        <f>Малооборотка!K29</f>
        <v>47.179487179487175</v>
      </c>
      <c r="E13" s="5">
        <f>Ширма!H29</f>
        <v>16</v>
      </c>
      <c r="F13" s="5">
        <f>Ширма!I29</f>
        <v>19.277108433734941</v>
      </c>
      <c r="G13" s="5">
        <f>Чингачгук!J29</f>
        <v>32</v>
      </c>
      <c r="H13" s="5">
        <f>Чингачгук!K29</f>
        <v>25.196850393700785</v>
      </c>
      <c r="I13" s="5">
        <f>Силуэт!M29</f>
        <v>10</v>
      </c>
      <c r="J13" s="5">
        <f>Силуэт!N29</f>
        <v>16.666666666666664</v>
      </c>
      <c r="K13">
        <f t="shared" si="0"/>
        <v>108.32011267358956</v>
      </c>
      <c r="L13" s="1">
        <v>11</v>
      </c>
      <c r="M13" s="2"/>
      <c r="N13" s="5">
        <f>Малооборотка!J14</f>
        <v>0</v>
      </c>
      <c r="O13" s="5">
        <f>Малооборотка!K14</f>
        <v>0</v>
      </c>
      <c r="P13" s="5">
        <f>Ширма!H14</f>
        <v>0</v>
      </c>
      <c r="Q13" s="5">
        <f>Ширма!I14</f>
        <v>0</v>
      </c>
      <c r="R13" s="5">
        <f>Чингачгук!J14</f>
        <v>0</v>
      </c>
      <c r="S13" s="5">
        <f>Чингачгук!K14</f>
        <v>0</v>
      </c>
      <c r="T13" s="5">
        <f>Силуэт!M14</f>
        <v>0</v>
      </c>
      <c r="U13" s="5">
        <f>Силуэт!N14</f>
        <v>0</v>
      </c>
    </row>
    <row r="14" spans="1:25" x14ac:dyDescent="0.35">
      <c r="A14" s="1">
        <v>12</v>
      </c>
      <c r="B14" s="32" t="s">
        <v>46</v>
      </c>
      <c r="C14" s="5">
        <f>Малооборотка!J30</f>
        <v>112</v>
      </c>
      <c r="D14" s="5">
        <f>Малооборотка!K30</f>
        <v>57.435897435897431</v>
      </c>
      <c r="E14" s="5">
        <f>Ширма!H30</f>
        <v>59</v>
      </c>
      <c r="F14" s="5">
        <f>Ширма!I30</f>
        <v>71.084337349397586</v>
      </c>
      <c r="G14" s="5">
        <f>Чингачгук!J30</f>
        <v>49</v>
      </c>
      <c r="H14" s="5">
        <f>Чингачгук!K30</f>
        <v>38.582677165354326</v>
      </c>
      <c r="I14" s="5">
        <f>Силуэт!M30</f>
        <v>50</v>
      </c>
      <c r="J14" s="5">
        <f>Силуэт!N30</f>
        <v>83.333333333333343</v>
      </c>
      <c r="K14">
        <f t="shared" si="0"/>
        <v>250.43624528398269</v>
      </c>
      <c r="L14" s="1">
        <v>12</v>
      </c>
      <c r="M14" s="2"/>
      <c r="N14" s="5">
        <f>Малооборотка!J15</f>
        <v>0</v>
      </c>
      <c r="O14" s="5">
        <f>Малооборотка!K15</f>
        <v>0</v>
      </c>
      <c r="P14" s="5">
        <f>Ширма!H15</f>
        <v>0</v>
      </c>
      <c r="Q14" s="5">
        <f>Ширма!I15</f>
        <v>0</v>
      </c>
      <c r="R14" s="5">
        <f>Чингачгук!J15</f>
        <v>0</v>
      </c>
      <c r="S14" s="5">
        <f>Чингачгук!K15</f>
        <v>0</v>
      </c>
      <c r="T14" s="5">
        <f>Силуэт!M15</f>
        <v>0</v>
      </c>
      <c r="U14" s="5">
        <f>Силуэт!N15</f>
        <v>0</v>
      </c>
    </row>
    <row r="15" spans="1:25" x14ac:dyDescent="0.35">
      <c r="A15" s="1">
        <v>13</v>
      </c>
      <c r="B15" s="32" t="s">
        <v>47</v>
      </c>
      <c r="C15" s="5">
        <f>Малооборотка!J31</f>
        <v>135</v>
      </c>
      <c r="D15" s="5">
        <f>Малооборотка!K31</f>
        <v>69.230769230769226</v>
      </c>
      <c r="E15" s="5">
        <f>Ширма!H31</f>
        <v>52</v>
      </c>
      <c r="F15" s="5">
        <f>Ширма!I31</f>
        <v>62.650602409638559</v>
      </c>
      <c r="G15" s="5">
        <f>Чингачгук!J31</f>
        <v>47</v>
      </c>
      <c r="H15" s="5">
        <f>Чингачгук!K31</f>
        <v>37.00787401574803</v>
      </c>
      <c r="I15" s="5">
        <f>Силуэт!M31</f>
        <v>35</v>
      </c>
      <c r="J15" s="5">
        <f>Силуэт!N31</f>
        <v>58.333333333333336</v>
      </c>
      <c r="K15">
        <f t="shared" si="0"/>
        <v>227.22257898948916</v>
      </c>
    </row>
    <row r="16" spans="1:25" x14ac:dyDescent="0.35">
      <c r="A16" s="1">
        <v>14</v>
      </c>
      <c r="B16" s="33" t="s">
        <v>48</v>
      </c>
      <c r="C16" s="5">
        <f>Малооборотка!J32</f>
        <v>80</v>
      </c>
      <c r="D16" s="5">
        <f>Малооборотка!K32</f>
        <v>41.025641025641022</v>
      </c>
      <c r="E16" s="5">
        <f>Ширма!H32</f>
        <v>60</v>
      </c>
      <c r="F16" s="5">
        <f>Ширма!I32</f>
        <v>72.289156626506028</v>
      </c>
      <c r="G16" s="5">
        <f>Чингачгук!J32</f>
        <v>78</v>
      </c>
      <c r="H16" s="5">
        <f>Чингачгук!K32</f>
        <v>61.417322834645674</v>
      </c>
      <c r="I16" s="5">
        <f>Силуэт!M32</f>
        <v>40</v>
      </c>
      <c r="J16" s="5">
        <f>Силуэт!N32</f>
        <v>66.666666666666657</v>
      </c>
      <c r="K16">
        <f t="shared" si="0"/>
        <v>241.39878715345938</v>
      </c>
    </row>
    <row r="17" spans="1:11" x14ac:dyDescent="0.35">
      <c r="A17" s="1">
        <v>15</v>
      </c>
      <c r="B17" s="33" t="s">
        <v>49</v>
      </c>
      <c r="C17" s="5">
        <f>Малооборотка!J33</f>
        <v>168</v>
      </c>
      <c r="D17" s="5">
        <f>Малооборотка!K33</f>
        <v>86.15384615384616</v>
      </c>
      <c r="E17" s="5">
        <f>Ширма!H33</f>
        <v>83</v>
      </c>
      <c r="F17" s="38">
        <f>Ширма!I33</f>
        <v>100</v>
      </c>
      <c r="G17" s="5">
        <f>Чингачгук!J33</f>
        <v>78</v>
      </c>
      <c r="H17" s="5">
        <f>Чингачгук!K33</f>
        <v>61.417322834645674</v>
      </c>
      <c r="I17" s="5">
        <f>Силуэт!M33</f>
        <v>35</v>
      </c>
      <c r="J17" s="5">
        <f>Силуэт!N33</f>
        <v>58.333333333333336</v>
      </c>
      <c r="K17">
        <f t="shared" si="0"/>
        <v>305.90450232182513</v>
      </c>
    </row>
    <row r="18" spans="1:11" x14ac:dyDescent="0.35">
      <c r="A18" s="1">
        <v>16</v>
      </c>
      <c r="B18" s="34" t="s">
        <v>50</v>
      </c>
      <c r="C18" s="5">
        <f>Малооборотка!J34</f>
        <v>106</v>
      </c>
      <c r="D18" s="5">
        <f>Малооборотка!K34</f>
        <v>54.358974358974358</v>
      </c>
      <c r="E18" s="5">
        <f>Ширма!H34</f>
        <v>49</v>
      </c>
      <c r="F18" s="5">
        <f>Ширма!I34</f>
        <v>59.036144578313255</v>
      </c>
      <c r="G18" s="5">
        <f>Чингачгук!J34</f>
        <v>18</v>
      </c>
      <c r="H18" s="5">
        <f>Чингачгук!K34</f>
        <v>14.173228346456693</v>
      </c>
      <c r="I18" s="5">
        <f>Силуэт!M34</f>
        <v>30</v>
      </c>
      <c r="J18" s="5">
        <f>Силуэт!N34</f>
        <v>50</v>
      </c>
      <c r="K18">
        <f t="shared" si="0"/>
        <v>177.56834728374429</v>
      </c>
    </row>
    <row r="19" spans="1:11" x14ac:dyDescent="0.35">
      <c r="A19" s="1">
        <v>17</v>
      </c>
      <c r="B19" s="35" t="s">
        <v>51</v>
      </c>
      <c r="C19" s="5">
        <f>Малооборотка!J35</f>
        <v>44</v>
      </c>
      <c r="D19" s="5">
        <f>Малооборотка!K35</f>
        <v>22.564102564102566</v>
      </c>
      <c r="E19" s="5">
        <f>Ширма!H35</f>
        <v>11</v>
      </c>
      <c r="F19" s="5">
        <f>Ширма!I35</f>
        <v>13.253012048192772</v>
      </c>
      <c r="G19" s="5">
        <f>Чингачгук!J35</f>
        <v>26</v>
      </c>
      <c r="H19" s="5">
        <f>Чингачгук!K35</f>
        <v>20.472440944881889</v>
      </c>
      <c r="I19" s="5">
        <f>Силуэт!M35</f>
        <v>25</v>
      </c>
      <c r="J19" s="5">
        <f>Силуэт!N35</f>
        <v>41.666666666666671</v>
      </c>
      <c r="K19">
        <f t="shared" si="0"/>
        <v>97.956222223843895</v>
      </c>
    </row>
    <row r="20" spans="1:11" x14ac:dyDescent="0.35">
      <c r="A20" s="1">
        <v>18</v>
      </c>
      <c r="B20" s="34" t="s">
        <v>52</v>
      </c>
      <c r="C20" s="5">
        <f>Малооборотка!J36</f>
        <v>132</v>
      </c>
      <c r="D20" s="5">
        <f>Малооборотка!K36</f>
        <v>67.692307692307693</v>
      </c>
      <c r="E20" s="5">
        <f>Ширма!H36</f>
        <v>37</v>
      </c>
      <c r="F20" s="5">
        <f>Ширма!I36</f>
        <v>44.578313253012048</v>
      </c>
      <c r="G20" s="5">
        <f>Чингачгук!J36</f>
        <v>70</v>
      </c>
      <c r="H20" s="5">
        <f>Чингачгук!K36</f>
        <v>55.118110236220474</v>
      </c>
      <c r="I20" s="5">
        <f>Силуэт!M36</f>
        <v>50</v>
      </c>
      <c r="J20" s="5">
        <f>Силуэт!N36</f>
        <v>83.333333333333343</v>
      </c>
      <c r="K20">
        <f t="shared" si="0"/>
        <v>250.72206451487355</v>
      </c>
    </row>
    <row r="21" spans="1:11" x14ac:dyDescent="0.35">
      <c r="A21" s="1">
        <v>19</v>
      </c>
      <c r="B21" s="35" t="s">
        <v>53</v>
      </c>
      <c r="C21" s="5">
        <f>Малооборотка!J37</f>
        <v>142</v>
      </c>
      <c r="D21" s="5">
        <f>Малооборотка!K37</f>
        <v>72.820512820512818</v>
      </c>
      <c r="E21" s="5">
        <f>Ширма!H37</f>
        <v>69</v>
      </c>
      <c r="F21" s="5">
        <f>Ширма!I37</f>
        <v>83.132530120481931</v>
      </c>
      <c r="G21" s="5">
        <f>Чингачгук!J37</f>
        <v>74</v>
      </c>
      <c r="H21" s="5">
        <f>Чингачгук!K37</f>
        <v>58.267716535433067</v>
      </c>
      <c r="I21" s="5">
        <f>Силуэт!M37</f>
        <v>35</v>
      </c>
      <c r="J21" s="5">
        <f>Силуэт!N37</f>
        <v>58.333333333333336</v>
      </c>
      <c r="K21">
        <f t="shared" si="0"/>
        <v>272.55409280976113</v>
      </c>
    </row>
    <row r="22" spans="1:11" x14ac:dyDescent="0.35">
      <c r="A22" s="1">
        <v>20</v>
      </c>
      <c r="B22" s="34" t="s">
        <v>54</v>
      </c>
      <c r="C22" s="5">
        <f>Малооборотка!J38</f>
        <v>136</v>
      </c>
      <c r="D22" s="5">
        <f>Малооборотка!K38</f>
        <v>69.743589743589737</v>
      </c>
      <c r="E22" s="5">
        <f>Ширма!H38</f>
        <v>32</v>
      </c>
      <c r="F22" s="5">
        <f>Ширма!I38</f>
        <v>38.554216867469883</v>
      </c>
      <c r="G22" s="5">
        <f>Чингачгук!J38</f>
        <v>35</v>
      </c>
      <c r="H22" s="5">
        <f>Чингачгук!K38</f>
        <v>27.559055118110237</v>
      </c>
      <c r="I22" s="5">
        <f>Силуэт!M38</f>
        <v>50</v>
      </c>
      <c r="J22" s="5">
        <f>Силуэт!N38</f>
        <v>83.333333333333343</v>
      </c>
      <c r="K22">
        <f t="shared" si="0"/>
        <v>219.19019506250319</v>
      </c>
    </row>
    <row r="23" spans="1:11" x14ac:dyDescent="0.35">
      <c r="A23" s="1">
        <v>21</v>
      </c>
      <c r="B23" s="35" t="s">
        <v>55</v>
      </c>
      <c r="C23" s="5">
        <f>Малооборотка!J39</f>
        <v>69</v>
      </c>
      <c r="D23" s="5">
        <f>Малооборотка!K39</f>
        <v>35.384615384615387</v>
      </c>
      <c r="E23" s="5">
        <f>Ширма!H39</f>
        <v>25</v>
      </c>
      <c r="F23" s="5">
        <f>Ширма!I39</f>
        <v>30.120481927710845</v>
      </c>
      <c r="G23" s="5">
        <f>Чингачгук!J39</f>
        <v>20</v>
      </c>
      <c r="H23" s="5">
        <f>Чингачгук!K39</f>
        <v>15.748031496062993</v>
      </c>
      <c r="I23" s="5">
        <f>Силуэт!M39</f>
        <v>10</v>
      </c>
      <c r="J23" s="5">
        <f>Силуэт!N39</f>
        <v>16.666666666666664</v>
      </c>
      <c r="K23">
        <f t="shared" si="0"/>
        <v>97.919795475055878</v>
      </c>
    </row>
    <row r="24" spans="1:11" x14ac:dyDescent="0.35">
      <c r="A24" s="1">
        <v>22</v>
      </c>
      <c r="B24" s="35" t="s">
        <v>56</v>
      </c>
      <c r="C24" s="5">
        <f>Малооборотка!J40</f>
        <v>136</v>
      </c>
      <c r="D24" s="5">
        <f>Малооборотка!K40</f>
        <v>69.743589743589737</v>
      </c>
      <c r="E24" s="5">
        <f>Ширма!H40</f>
        <v>63</v>
      </c>
      <c r="F24" s="5">
        <f>Ширма!I40</f>
        <v>75.903614457831324</v>
      </c>
      <c r="G24" s="5">
        <f>Чингачгук!J40</f>
        <v>90</v>
      </c>
      <c r="H24" s="39">
        <f>Чингачгук!K40</f>
        <v>70.866141732283467</v>
      </c>
      <c r="I24" s="5">
        <f>Силуэт!M40</f>
        <v>40</v>
      </c>
      <c r="J24" s="5">
        <f>Силуэт!N40</f>
        <v>66.666666666666657</v>
      </c>
      <c r="K24">
        <f t="shared" si="0"/>
        <v>283.18001260037119</v>
      </c>
    </row>
    <row r="25" spans="1:11" x14ac:dyDescent="0.35">
      <c r="A25" s="1">
        <v>23</v>
      </c>
      <c r="B25" s="35" t="s">
        <v>57</v>
      </c>
      <c r="C25" s="5">
        <f>Малооборотка!J41</f>
        <v>195</v>
      </c>
      <c r="D25" s="38">
        <f>Малооборотка!K41</f>
        <v>100</v>
      </c>
      <c r="E25" s="5">
        <f>Ширма!H41</f>
        <v>48</v>
      </c>
      <c r="F25" s="5">
        <f>Ширма!I41</f>
        <v>57.831325301204814</v>
      </c>
      <c r="G25" s="5">
        <f>Чингачгук!J41</f>
        <v>71</v>
      </c>
      <c r="H25" s="5">
        <f>Чингачгук!K41</f>
        <v>55.905511811023622</v>
      </c>
      <c r="I25" s="5">
        <f>Силуэт!M41</f>
        <v>50</v>
      </c>
      <c r="J25" s="39">
        <f>Силуэт!N41</f>
        <v>83.333333333333343</v>
      </c>
      <c r="K25">
        <f t="shared" si="0"/>
        <v>297.07017044556176</v>
      </c>
    </row>
    <row r="26" spans="1:11" x14ac:dyDescent="0.35">
      <c r="A26" s="1">
        <v>24</v>
      </c>
      <c r="B26" s="35" t="s">
        <v>58</v>
      </c>
      <c r="C26" s="5">
        <f>Малооборотка!J42</f>
        <v>138</v>
      </c>
      <c r="D26" s="5">
        <f>Малооборотка!K42</f>
        <v>70.769230769230774</v>
      </c>
      <c r="E26" s="5">
        <f>Ширма!H42</f>
        <v>54</v>
      </c>
      <c r="F26" s="5">
        <f>Ширма!I42</f>
        <v>65.060240963855421</v>
      </c>
      <c r="G26" s="5">
        <f>Чингачгук!J42</f>
        <v>69</v>
      </c>
      <c r="H26" s="5">
        <f>Чингачгук!K42</f>
        <v>54.330708661417326</v>
      </c>
      <c r="I26" s="5">
        <f>Силуэт!M42</f>
        <v>25</v>
      </c>
      <c r="J26" s="5">
        <f>Силуэт!N42</f>
        <v>41.666666666666671</v>
      </c>
      <c r="K26">
        <f t="shared" si="0"/>
        <v>231.82684706117021</v>
      </c>
    </row>
    <row r="27" spans="1:11" x14ac:dyDescent="0.35">
      <c r="A27" s="1">
        <v>25</v>
      </c>
      <c r="C27" s="5">
        <f>Малооборотка!J43</f>
        <v>0</v>
      </c>
      <c r="D27" s="5">
        <f>Малооборотка!K43</f>
        <v>0</v>
      </c>
      <c r="E27" s="5">
        <f>Ширма!H43</f>
        <v>0</v>
      </c>
      <c r="F27" s="5">
        <f>Ширма!I43</f>
        <v>0</v>
      </c>
      <c r="G27" s="5">
        <f>Чингачгук!J43</f>
        <v>0</v>
      </c>
      <c r="H27" s="5">
        <f>Чингачгук!K43</f>
        <v>0</v>
      </c>
      <c r="I27" s="5">
        <f>Силуэт!M43</f>
        <v>0</v>
      </c>
      <c r="J27" s="5">
        <f>Силуэт!N43</f>
        <v>0</v>
      </c>
    </row>
    <row r="28" spans="1:11" x14ac:dyDescent="0.35">
      <c r="A28" s="1">
        <v>26</v>
      </c>
      <c r="B28" s="2"/>
      <c r="C28" s="5">
        <f>Малооборотка!J44</f>
        <v>0</v>
      </c>
      <c r="D28" s="5">
        <f>Малооборотка!K44</f>
        <v>0</v>
      </c>
      <c r="E28" s="5">
        <f>Ширма!H44</f>
        <v>0</v>
      </c>
      <c r="F28" s="5">
        <f>Ширма!I44</f>
        <v>0</v>
      </c>
      <c r="G28" s="5">
        <f>Чингачгук!J44</f>
        <v>0</v>
      </c>
      <c r="H28" s="5">
        <f>Чингачгук!K44</f>
        <v>0</v>
      </c>
      <c r="I28" s="5">
        <f>Силуэт!M44</f>
        <v>0</v>
      </c>
      <c r="J28" s="5">
        <f>Силуэт!N44</f>
        <v>0</v>
      </c>
    </row>
    <row r="29" spans="1:11" x14ac:dyDescent="0.35">
      <c r="A29" s="1">
        <v>27</v>
      </c>
      <c r="B29" s="2"/>
      <c r="C29" s="5">
        <f>Малооборотка!J45</f>
        <v>0</v>
      </c>
      <c r="D29" s="5">
        <f>Малооборотка!K45</f>
        <v>0</v>
      </c>
      <c r="E29" s="5">
        <f>Ширма!H45</f>
        <v>0</v>
      </c>
      <c r="F29" s="5">
        <f>Ширма!I45</f>
        <v>0</v>
      </c>
      <c r="G29" s="5">
        <f>Чингачгук!J45</f>
        <v>0</v>
      </c>
      <c r="H29" s="5">
        <f>Чингачгук!K45</f>
        <v>0</v>
      </c>
      <c r="I29" s="5">
        <f>Силуэт!M45</f>
        <v>0</v>
      </c>
      <c r="J29" s="5">
        <f>Силуэт!N45</f>
        <v>0</v>
      </c>
    </row>
    <row r="30" spans="1:11" x14ac:dyDescent="0.35">
      <c r="A30" s="1">
        <v>28</v>
      </c>
      <c r="B30" s="2"/>
      <c r="C30" s="5">
        <f>Малооборотка!J46</f>
        <v>0</v>
      </c>
      <c r="D30" s="5">
        <f>Малооборотка!K46</f>
        <v>0</v>
      </c>
      <c r="E30" s="5">
        <f>Ширма!H46</f>
        <v>0</v>
      </c>
      <c r="F30" s="5">
        <f>Ширма!I46</f>
        <v>0</v>
      </c>
      <c r="G30" s="5">
        <f>Чингачгук!J46</f>
        <v>0</v>
      </c>
      <c r="H30" s="5">
        <f>Чингачгук!K46</f>
        <v>0</v>
      </c>
      <c r="I30" s="5">
        <f>Силуэт!M46</f>
        <v>0</v>
      </c>
      <c r="J30" s="5">
        <f>Силуэт!N46</f>
        <v>0</v>
      </c>
    </row>
    <row r="31" spans="1:11" x14ac:dyDescent="0.35">
      <c r="A31" s="1">
        <v>29</v>
      </c>
      <c r="B31" s="2"/>
      <c r="C31" s="5">
        <f>Малооборотка!J47</f>
        <v>0</v>
      </c>
      <c r="D31" s="5">
        <f>Малооборотка!K47</f>
        <v>0</v>
      </c>
      <c r="E31" s="5">
        <f>Ширма!H47</f>
        <v>0</v>
      </c>
      <c r="F31" s="5">
        <f>Ширма!I47</f>
        <v>0</v>
      </c>
      <c r="G31" s="5">
        <f>Чингачгук!J47</f>
        <v>0</v>
      </c>
      <c r="H31" s="5">
        <f>Чингачгук!K47</f>
        <v>0</v>
      </c>
      <c r="I31" s="5">
        <f>Силуэт!M47</f>
        <v>0</v>
      </c>
      <c r="J31" s="5">
        <f>Силуэт!N47</f>
        <v>0</v>
      </c>
    </row>
    <row r="32" spans="1:11" x14ac:dyDescent="0.35">
      <c r="A32" s="1">
        <v>30</v>
      </c>
      <c r="B32" s="2"/>
      <c r="C32" s="5">
        <f>Малооборотка!J48</f>
        <v>0</v>
      </c>
      <c r="D32" s="5">
        <f>Малооборотка!K48</f>
        <v>0</v>
      </c>
      <c r="E32" s="5">
        <f>Ширма!H48</f>
        <v>0</v>
      </c>
      <c r="F32" s="5">
        <f>Ширма!I48</f>
        <v>0</v>
      </c>
      <c r="G32" s="5">
        <f>Чингачгук!J48</f>
        <v>0</v>
      </c>
      <c r="H32" s="5">
        <f>Чингачгук!K48</f>
        <v>0</v>
      </c>
      <c r="I32" s="5">
        <f>Силуэт!M48</f>
        <v>0</v>
      </c>
      <c r="J32" s="5">
        <f>Силуэт!N48</f>
        <v>0</v>
      </c>
    </row>
    <row r="33" spans="1:10" x14ac:dyDescent="0.35">
      <c r="A33" s="1">
        <v>31</v>
      </c>
      <c r="C33" s="5">
        <f>Малооборотка!J49</f>
        <v>0</v>
      </c>
      <c r="D33" s="5">
        <f>Малооборотка!K49</f>
        <v>0</v>
      </c>
      <c r="E33" s="5">
        <f>Ширма!H49</f>
        <v>0</v>
      </c>
      <c r="F33" s="5">
        <f>Ширма!I49</f>
        <v>0</v>
      </c>
      <c r="G33" s="5">
        <f>Чингачгук!J49</f>
        <v>0</v>
      </c>
      <c r="H33" s="5">
        <f>Чингачгук!K49</f>
        <v>0</v>
      </c>
      <c r="I33" s="5">
        <f>Силуэт!M49</f>
        <v>0</v>
      </c>
      <c r="J33" s="5">
        <f>Силуэт!N49</f>
        <v>0</v>
      </c>
    </row>
  </sheetData>
  <customSheetViews>
    <customSheetView guid="{3BD70001-BBE4-4732-A193-8023101D5826}" scale="80">
      <selection activeCell="L1" sqref="L1:U9"/>
      <pageMargins left="0.7" right="0.7" top="0.75" bottom="0.75" header="0.3" footer="0.3"/>
      <pageSetup paperSize="9" orientation="portrait" horizontalDpi="0" verticalDpi="0" r:id="rId1"/>
    </customSheetView>
  </customSheetViews>
  <mergeCells count="8">
    <mergeCell ref="R1:S1"/>
    <mergeCell ref="T1:U1"/>
    <mergeCell ref="C1:D1"/>
    <mergeCell ref="E1:F1"/>
    <mergeCell ref="G1:H1"/>
    <mergeCell ref="I1:J1"/>
    <mergeCell ref="N1:O1"/>
    <mergeCell ref="P1:Q1"/>
  </mergeCells>
  <pageMargins left="0.7" right="0.7" top="0.75" bottom="0.75" header="0.3" footer="0.3"/>
  <pageSetup paperSize="9" orientation="portrait" horizontalDpi="0" verticalDpi="0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A2" sqref="A2"/>
    </sheetView>
  </sheetViews>
  <sheetFormatPr defaultRowHeight="14.5" x14ac:dyDescent="0.35"/>
  <sheetData>
    <row r="1" spans="1:2" x14ac:dyDescent="0.35">
      <c r="A1" s="44" t="s">
        <v>68</v>
      </c>
    </row>
    <row r="2" spans="1:2" x14ac:dyDescent="0.35">
      <c r="A2">
        <f>LARGE(Силуэт!$N$4:$N$10,1)</f>
        <v>100</v>
      </c>
      <c r="B2" t="s">
        <v>65</v>
      </c>
    </row>
    <row r="3" spans="1:2" x14ac:dyDescent="0.35">
      <c r="A3">
        <f>LARGE(Силуэт!$N$4:$N$10,2)</f>
        <v>100</v>
      </c>
      <c r="B3" t="str">
        <f>VLOOKUP(Итоги!A3,Силуэт!N5:P11,3,0)</f>
        <v>Ткачева Дарья</v>
      </c>
    </row>
    <row r="4" spans="1:2" x14ac:dyDescent="0.35">
      <c r="A4">
        <f>LARGE(Силуэт!$N$4:$N$10,3)</f>
        <v>83.333333333333343</v>
      </c>
      <c r="B4" t="str">
        <f>VLOOKUP(Итоги!A4,Силуэт!N6:P12,3,0)</f>
        <v>Никитина Светлана</v>
      </c>
    </row>
    <row r="6" spans="1:2" x14ac:dyDescent="0.35">
      <c r="A6" s="44" t="s">
        <v>69</v>
      </c>
    </row>
    <row r="7" spans="1:2" x14ac:dyDescent="0.35">
      <c r="A7">
        <f>LARGE(Силуэт!$N$19:$N$42,1)</f>
        <v>100</v>
      </c>
      <c r="B7" t="str">
        <f>VLOOKUP(Итоги!A7,Силуэт!$N$19:$P$42,3,0)</f>
        <v>Дмитриев Артём</v>
      </c>
    </row>
    <row r="8" spans="1:2" x14ac:dyDescent="0.35">
      <c r="A8">
        <f>LARGE(Силуэт!$N$19:$N$42,2)</f>
        <v>83.333333333333343</v>
      </c>
      <c r="B8" t="str">
        <f>VLOOKUP(Итоги!A8,Силуэт!$N$19:$P$42,3,0)</f>
        <v xml:space="preserve">Новиков Олег </v>
      </c>
    </row>
    <row r="9" spans="1:2" x14ac:dyDescent="0.35">
      <c r="A9">
        <f>LARGE(Силуэт!$N$19:$N$42,3)</f>
        <v>83.333333333333343</v>
      </c>
      <c r="B9" s="35" t="s">
        <v>57</v>
      </c>
    </row>
    <row r="10" spans="1:2" s="47" customFormat="1" x14ac:dyDescent="0.35"/>
    <row r="11" spans="1:2" x14ac:dyDescent="0.35">
      <c r="A11" s="44" t="s">
        <v>70</v>
      </c>
    </row>
    <row r="12" spans="1:2" x14ac:dyDescent="0.35">
      <c r="A12">
        <f>LARGE(Малооборотка!$K$4:$K$10,1)</f>
        <v>100</v>
      </c>
      <c r="B12" t="str">
        <f>VLOOKUP(Итоги!A12,Малооборотка!$K$4:$N$10,4,0)</f>
        <v>Ткачева Дарья</v>
      </c>
    </row>
    <row r="13" spans="1:2" x14ac:dyDescent="0.35">
      <c r="A13">
        <f>LARGE(Малооборотка!$K$4:$K$10,2)</f>
        <v>91.428571428571431</v>
      </c>
      <c r="B13" t="str">
        <f>VLOOKUP(Итоги!A13,Малооборотка!$K$4:$N$10,4,0)</f>
        <v>Никитина Светлана</v>
      </c>
    </row>
    <row r="14" spans="1:2" x14ac:dyDescent="0.35">
      <c r="A14">
        <f>LARGE(Малооборотка!$K$4:$K$10,3)</f>
        <v>89.285714285714292</v>
      </c>
      <c r="B14" t="str">
        <f>VLOOKUP(Итоги!A14,Малооборотка!$K$4:$N$10,4,0)</f>
        <v xml:space="preserve">Анциферова Юлия </v>
      </c>
    </row>
    <row r="16" spans="1:2" x14ac:dyDescent="0.35">
      <c r="A16" s="44" t="s">
        <v>71</v>
      </c>
    </row>
    <row r="17" spans="1:2" x14ac:dyDescent="0.35">
      <c r="A17">
        <f>LARGE(Малооборотка!$K$19:$N$42,1)</f>
        <v>100</v>
      </c>
      <c r="B17" t="str">
        <f>VLOOKUP(Итоги!A17,Малооборотка!$K$19:$N$42,4,0)</f>
        <v xml:space="preserve">Дербунов Григорий </v>
      </c>
    </row>
    <row r="18" spans="1:2" x14ac:dyDescent="0.35">
      <c r="A18">
        <f>LARGE(Малооборотка!$K$19:$N$42,2)</f>
        <v>98.461538461538467</v>
      </c>
      <c r="B18" t="str">
        <f>VLOOKUP(Итоги!A18,Малооборотка!$K$19:$N$42,4,0)</f>
        <v>Дмитриев Артём</v>
      </c>
    </row>
    <row r="19" spans="1:2" x14ac:dyDescent="0.35">
      <c r="A19">
        <f>LARGE(Малооборотка!$K$19:$N$42,3)</f>
        <v>87.179487179487182</v>
      </c>
      <c r="B19" t="str">
        <f>VLOOKUP(Итоги!A19,Малооборотка!$K$19:$N$42,4,0)</f>
        <v>Сидорин Денис</v>
      </c>
    </row>
    <row r="20" spans="1:2" s="47" customFormat="1" x14ac:dyDescent="0.35"/>
    <row r="21" spans="1:2" x14ac:dyDescent="0.35">
      <c r="A21" s="44" t="s">
        <v>72</v>
      </c>
    </row>
    <row r="22" spans="1:2" x14ac:dyDescent="0.35">
      <c r="A22">
        <f>LARGE(Ширма!$I$4:$I$10,1)</f>
        <v>100</v>
      </c>
      <c r="B22" t="str">
        <f>VLOOKUP(Итоги!A22,Ширма!$I$4:$L$10,4,0)</f>
        <v>Дмитриева Венера</v>
      </c>
    </row>
    <row r="23" spans="1:2" x14ac:dyDescent="0.35">
      <c r="A23">
        <f>LARGE(Ширма!$I$4:$I$10,2)</f>
        <v>100</v>
      </c>
      <c r="B23" t="str">
        <f>VLOOKUP(Итоги!A23,Ширма!$I$4:$L$10,4,0)</f>
        <v>Дмитриева Венера</v>
      </c>
    </row>
    <row r="24" spans="1:2" x14ac:dyDescent="0.35">
      <c r="A24">
        <f>LARGE(Ширма!$I$4:$I$10,3)</f>
        <v>75.862068965517238</v>
      </c>
      <c r="B24" t="str">
        <f>VLOOKUP(Итоги!A24,Ширма!$I$4:$L$10,4,0)</f>
        <v xml:space="preserve">Анциферова Юлия </v>
      </c>
    </row>
    <row r="26" spans="1:2" x14ac:dyDescent="0.35">
      <c r="A26" s="44" t="s">
        <v>73</v>
      </c>
    </row>
    <row r="27" spans="1:2" x14ac:dyDescent="0.35">
      <c r="A27">
        <f>LARGE(Ширма!$I$19:$I$42,1)</f>
        <v>100</v>
      </c>
      <c r="B27" t="str">
        <f>VLOOKUP(Итоги!A27,Ширма!$I$19:$L$42,4,0)</f>
        <v>Зеленцов Алексей</v>
      </c>
    </row>
    <row r="28" spans="1:2" x14ac:dyDescent="0.35">
      <c r="A28">
        <f>LARGE(Ширма!$I$19:$I$42,2)</f>
        <v>86.746987951807228</v>
      </c>
      <c r="B28" t="str">
        <f>VLOOKUP(Итоги!A28,Ширма!$I$19:$L$42,4,0)</f>
        <v>Дмитриев Артём</v>
      </c>
    </row>
    <row r="29" spans="1:2" x14ac:dyDescent="0.35">
      <c r="A29">
        <f>LARGE(Ширма!$I$19:$I$42,3)</f>
        <v>84.337349397590373</v>
      </c>
      <c r="B29" t="str">
        <f>VLOOKUP(Итоги!A29,Ширма!$I$19:$L$42,4,0)</f>
        <v>Баландин Владимир</v>
      </c>
    </row>
    <row r="30" spans="1:2" s="47" customFormat="1" x14ac:dyDescent="0.35"/>
    <row r="31" spans="1:2" x14ac:dyDescent="0.35">
      <c r="A31" s="44" t="s">
        <v>74</v>
      </c>
    </row>
    <row r="32" spans="1:2" x14ac:dyDescent="0.35">
      <c r="A32">
        <f>LARGE(Чингачгук!$K$4:$K$10,1)</f>
        <v>100</v>
      </c>
      <c r="B32" t="str">
        <f>VLOOKUP(Итоги!A32,Чингачгук!$K$4:$N$10,4,0)</f>
        <v>Ткачева Дарья</v>
      </c>
    </row>
    <row r="33" spans="1:2" x14ac:dyDescent="0.35">
      <c r="A33">
        <f>LARGE(Чингачгук!$K$4:$K$10,2)</f>
        <v>77.884615384615387</v>
      </c>
      <c r="B33" t="str">
        <f>VLOOKUP(Итоги!A33,Чингачгук!$K$4:$N$10,4,0)</f>
        <v>Петрова Светлана</v>
      </c>
    </row>
    <row r="34" spans="1:2" x14ac:dyDescent="0.35">
      <c r="A34">
        <f>LARGE(Чингачгук!$K$4:$K$10,3)</f>
        <v>70.192307692307693</v>
      </c>
      <c r="B34" t="str">
        <f>VLOOKUP(Итоги!A34,Чингачгук!$K$4:$N$10,4,0)</f>
        <v>Дмитриева Венера</v>
      </c>
    </row>
    <row r="36" spans="1:2" x14ac:dyDescent="0.35">
      <c r="A36" s="44" t="s">
        <v>75</v>
      </c>
    </row>
    <row r="37" spans="1:2" x14ac:dyDescent="0.35">
      <c r="A37">
        <f>LARGE(Чингачгук!$K$19:$K$42,1)</f>
        <v>100</v>
      </c>
      <c r="B37" t="str">
        <f>VLOOKUP(Итоги!A37,Чингачгук!$K$19:$N$42,4,0)</f>
        <v>Дмитриев Артём</v>
      </c>
    </row>
    <row r="38" spans="1:2" x14ac:dyDescent="0.35">
      <c r="A38">
        <f>LARGE(Чингачгук!$K$19:$K$42,2)</f>
        <v>74.015748031496059</v>
      </c>
      <c r="B38" t="str">
        <f>VLOOKUP(Итоги!A38,Чингачгук!$K$19:$N$42,4,0)</f>
        <v xml:space="preserve">Новиков Олег </v>
      </c>
    </row>
    <row r="39" spans="1:2" x14ac:dyDescent="0.35">
      <c r="A39">
        <f>LARGE(Чингачгук!$K$19:$K$42,3)</f>
        <v>70.866141732283467</v>
      </c>
      <c r="B39" t="str">
        <f>VLOOKUP(Итоги!A39,Чингачгук!$K$19:$N$42,4,0)</f>
        <v>Аюпов Альберт</v>
      </c>
    </row>
  </sheetData>
  <customSheetViews>
    <customSheetView guid="{3BD70001-BBE4-4732-A193-8023101D5826}">
      <selection activeCell="M1" sqref="M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C36"/>
  <sheetViews>
    <sheetView workbookViewId="0">
      <selection activeCell="B6" sqref="B6"/>
    </sheetView>
  </sheetViews>
  <sheetFormatPr defaultRowHeight="14.5" x14ac:dyDescent="0.35"/>
  <cols>
    <col min="2" max="2" width="17.54296875" customWidth="1"/>
  </cols>
  <sheetData>
    <row r="2" spans="2:3" x14ac:dyDescent="0.35">
      <c r="B2" s="32" t="s">
        <v>39</v>
      </c>
      <c r="C2">
        <f ca="1">RAND()</f>
        <v>0.1785330803202404</v>
      </c>
    </row>
    <row r="3" spans="2:3" x14ac:dyDescent="0.35">
      <c r="B3" s="32" t="s">
        <v>35</v>
      </c>
      <c r="C3">
        <f ca="1">RAND()</f>
        <v>0.74249345955063095</v>
      </c>
    </row>
    <row r="4" spans="2:3" x14ac:dyDescent="0.35">
      <c r="B4" s="32" t="s">
        <v>46</v>
      </c>
      <c r="C4">
        <f ca="1">RAND()</f>
        <v>0.26218640556949846</v>
      </c>
    </row>
    <row r="5" spans="2:3" x14ac:dyDescent="0.35">
      <c r="B5" s="36" t="s">
        <v>60</v>
      </c>
      <c r="C5">
        <f ca="1">RAND()</f>
        <v>0.21043377540397556</v>
      </c>
    </row>
    <row r="6" spans="2:3" x14ac:dyDescent="0.35">
      <c r="B6" s="32" t="s">
        <v>38</v>
      </c>
      <c r="C6">
        <f ca="1">RAND()</f>
        <v>0.51142974920571671</v>
      </c>
    </row>
    <row r="7" spans="2:3" x14ac:dyDescent="0.35">
      <c r="B7" s="36" t="s">
        <v>61</v>
      </c>
      <c r="C7">
        <f ca="1">RAND()</f>
        <v>0.89288743534622317</v>
      </c>
    </row>
    <row r="8" spans="2:3" x14ac:dyDescent="0.35">
      <c r="B8" s="33" t="s">
        <v>49</v>
      </c>
      <c r="C8">
        <f ca="1">RAND()</f>
        <v>0.47624534889700743</v>
      </c>
    </row>
    <row r="9" spans="2:3" x14ac:dyDescent="0.35">
      <c r="B9" s="36" t="s">
        <v>64</v>
      </c>
      <c r="C9">
        <f ca="1">RAND()</f>
        <v>0.5605615596401109</v>
      </c>
    </row>
    <row r="10" spans="2:3" x14ac:dyDescent="0.35">
      <c r="B10" s="34" t="s">
        <v>50</v>
      </c>
      <c r="C10">
        <f ca="1">RAND()</f>
        <v>0.86231447630223146</v>
      </c>
    </row>
    <row r="11" spans="2:3" x14ac:dyDescent="0.35">
      <c r="B11" s="32" t="s">
        <v>41</v>
      </c>
      <c r="C11">
        <f ca="1">RAND()</f>
        <v>3.6148461955190614E-2</v>
      </c>
    </row>
    <row r="12" spans="2:3" x14ac:dyDescent="0.35">
      <c r="B12" s="36" t="s">
        <v>62</v>
      </c>
      <c r="C12">
        <f ca="1">RAND()</f>
        <v>0.52625552630429895</v>
      </c>
    </row>
    <row r="13" spans="2:3" x14ac:dyDescent="0.35">
      <c r="B13" s="36" t="s">
        <v>65</v>
      </c>
      <c r="C13">
        <f ca="1">RAND()</f>
        <v>0.17501861138289243</v>
      </c>
    </row>
    <row r="14" spans="2:3" x14ac:dyDescent="0.35">
      <c r="B14" s="32" t="s">
        <v>36</v>
      </c>
      <c r="C14">
        <f ca="1">RAND()</f>
        <v>0.67346845738108874</v>
      </c>
    </row>
    <row r="15" spans="2:3" x14ac:dyDescent="0.35">
      <c r="B15" s="35" t="s">
        <v>58</v>
      </c>
      <c r="C15">
        <f ca="1">RAND()</f>
        <v>0.31700040223507797</v>
      </c>
    </row>
    <row r="16" spans="2:3" x14ac:dyDescent="0.35">
      <c r="B16" s="35" t="s">
        <v>51</v>
      </c>
      <c r="C16">
        <f ca="1">RAND()</f>
        <v>0.40523569002785487</v>
      </c>
    </row>
    <row r="17" spans="2:3" x14ac:dyDescent="0.35">
      <c r="B17" s="32" t="s">
        <v>47</v>
      </c>
      <c r="C17">
        <f ca="1">RAND()</f>
        <v>0.68358536976438744</v>
      </c>
    </row>
    <row r="18" spans="2:3" x14ac:dyDescent="0.35">
      <c r="B18" s="34" t="s">
        <v>52</v>
      </c>
      <c r="C18">
        <f ca="1">RAND()</f>
        <v>7.5582597015317665E-2</v>
      </c>
    </row>
    <row r="19" spans="2:3" x14ac:dyDescent="0.35">
      <c r="B19" s="35" t="s">
        <v>56</v>
      </c>
      <c r="C19">
        <f ca="1">RAND()</f>
        <v>0.74541880905586144</v>
      </c>
    </row>
    <row r="20" spans="2:3" x14ac:dyDescent="0.35">
      <c r="B20" s="32" t="s">
        <v>44</v>
      </c>
      <c r="C20">
        <f ca="1">RAND()</f>
        <v>0.70853440018320235</v>
      </c>
    </row>
    <row r="21" spans="2:3" x14ac:dyDescent="0.35">
      <c r="B21" s="35" t="s">
        <v>57</v>
      </c>
      <c r="C21">
        <f ca="1">RAND()</f>
        <v>0.86546818598839137</v>
      </c>
    </row>
    <row r="22" spans="2:3" x14ac:dyDescent="0.35">
      <c r="B22" s="36" t="s">
        <v>59</v>
      </c>
      <c r="C22">
        <f ca="1">RAND()</f>
        <v>0.28975913866527059</v>
      </c>
    </row>
    <row r="23" spans="2:3" x14ac:dyDescent="0.35">
      <c r="B23" s="32" t="s">
        <v>37</v>
      </c>
      <c r="C23">
        <f ca="1">RAND()</f>
        <v>0.15184452326382436</v>
      </c>
    </row>
    <row r="24" spans="2:3" x14ac:dyDescent="0.35">
      <c r="B24" s="33" t="s">
        <v>48</v>
      </c>
      <c r="C24">
        <f ca="1">RAND()</f>
        <v>0.45588719819194479</v>
      </c>
    </row>
    <row r="25" spans="2:3" x14ac:dyDescent="0.35">
      <c r="B25" s="32" t="s">
        <v>45</v>
      </c>
      <c r="C25">
        <f ca="1">RAND()</f>
        <v>0.7846758786013357</v>
      </c>
    </row>
    <row r="26" spans="2:3" x14ac:dyDescent="0.35">
      <c r="B26" s="35" t="s">
        <v>55</v>
      </c>
      <c r="C26">
        <f ca="1">RAND()</f>
        <v>0.90425215101874989</v>
      </c>
    </row>
    <row r="27" spans="2:3" x14ac:dyDescent="0.35">
      <c r="B27" s="34" t="s">
        <v>54</v>
      </c>
      <c r="C27">
        <f ca="1">RAND()</f>
        <v>0.3590849524524119</v>
      </c>
    </row>
    <row r="28" spans="2:3" x14ac:dyDescent="0.35">
      <c r="B28" s="32" t="s">
        <v>43</v>
      </c>
      <c r="C28">
        <f ca="1">RAND()</f>
        <v>9.7536884691459713E-2</v>
      </c>
    </row>
    <row r="29" spans="2:3" x14ac:dyDescent="0.35">
      <c r="B29" s="32" t="s">
        <v>40</v>
      </c>
      <c r="C29">
        <f ca="1">RAND()</f>
        <v>0.30919563970620878</v>
      </c>
    </row>
    <row r="30" spans="2:3" x14ac:dyDescent="0.35">
      <c r="B30" s="32" t="s">
        <v>42</v>
      </c>
      <c r="C30">
        <f ca="1">RAND()</f>
        <v>0.71625565566123739</v>
      </c>
    </row>
    <row r="31" spans="2:3" x14ac:dyDescent="0.35">
      <c r="B31" s="35" t="s">
        <v>53</v>
      </c>
      <c r="C31">
        <f ca="1">RAND()</f>
        <v>0.63279672546759991</v>
      </c>
    </row>
    <row r="32" spans="2:3" x14ac:dyDescent="0.35">
      <c r="B32" s="36" t="s">
        <v>63</v>
      </c>
      <c r="C32">
        <f ca="1">RAND()</f>
        <v>0.54315632382583701</v>
      </c>
    </row>
    <row r="33" spans="2:2" x14ac:dyDescent="0.35">
      <c r="B33" s="32"/>
    </row>
    <row r="34" spans="2:2" x14ac:dyDescent="0.35">
      <c r="B34" s="32"/>
    </row>
    <row r="35" spans="2:2" x14ac:dyDescent="0.35">
      <c r="B35" s="35"/>
    </row>
    <row r="36" spans="2:2" x14ac:dyDescent="0.35">
      <c r="B36" s="36"/>
    </row>
  </sheetData>
  <sortState ref="B2:C33">
    <sortCondition ref="C2:C33"/>
  </sortState>
  <customSheetViews>
    <customSheetView guid="{3BD70001-BBE4-4732-A193-8023101D5826}">
      <selection activeCell="B6" sqref="B6"/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xl/worksheets/wsSortMap1.xml><?xml version="1.0" encoding="utf-8"?>
<worksheetSortMap xmlns="http://schemas.microsoft.com/office/excel/2006/main">
  <rowSortMap ref="A2:XFD32" count="31">
    <row newVal="1" oldVal="12"/>
    <row newVal="2" oldVal="8"/>
    <row newVal="3" oldVal="19"/>
    <row newVal="4" oldVal="2"/>
    <row newVal="5" oldVal="11"/>
    <row newVal="6" oldVal="3"/>
    <row newVal="7" oldVal="22"/>
    <row newVal="8" oldVal="6"/>
    <row newVal="9" oldVal="23"/>
    <row newVal="10" oldVal="14"/>
    <row newVal="11" oldVal="4"/>
    <row newVal="12" oldVal="7"/>
    <row newVal="13" oldVal="9"/>
    <row newVal="14" oldVal="31"/>
    <row newVal="15" oldVal="5"/>
    <row newVal="16" oldVal="24"/>
    <row newVal="17" oldVal="20"/>
    <row newVal="18" oldVal="15"/>
    <row newVal="19" oldVal="25"/>
    <row newVal="20" oldVal="29"/>
    <row newVal="21" oldVal="17"/>
    <row newVal="22" oldVal="13"/>
    <row newVal="23" oldVal="30"/>
    <row newVal="24" oldVal="1"/>
    <row newVal="25" oldVal="10"/>
    <row newVal="26" oldVal="21"/>
    <row newVal="27" oldVal="26"/>
    <row newVal="28" oldVal="18"/>
    <row newVal="29" oldVal="28"/>
    <row newVal="30" oldVal="27"/>
    <row newVal="31" oldVal="16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Силуэт</vt:lpstr>
      <vt:lpstr>Малооборотка</vt:lpstr>
      <vt:lpstr>Ширма</vt:lpstr>
      <vt:lpstr>Чингачгук</vt:lpstr>
      <vt:lpstr>Общий</vt:lpstr>
      <vt:lpstr>Итоги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2015-06-05T18:19:34Z</dcterms:created>
  <dcterms:modified xsi:type="dcterms:W3CDTF">2024-04-01T14:00:07Z</dcterms:modified>
</cp:coreProperties>
</file>